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enitah\Desktop\ZLATA\Zlata\BUDŽET\BUDŽET 2022. god\BUDŽET  2022. god\"/>
    </mc:Choice>
  </mc:AlternateContent>
  <xr:revisionPtr revIDLastSave="0" documentId="13_ncr:1_{A59D4732-C506-4B25-A900-EF19CA459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2" sheetId="1" r:id="rId1"/>
    <sheet name="Sheet2" sheetId="2" r:id="rId2"/>
    <sheet name="DOB" sheetId="4" r:id="rId3"/>
    <sheet name="Sheet3" sheetId="3" r:id="rId4"/>
    <sheet name="Sheet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8" i="1" l="1"/>
  <c r="F126" i="1" l="1"/>
  <c r="F127" i="1"/>
  <c r="F242" i="1"/>
  <c r="F156" i="1"/>
  <c r="E371" i="1" l="1"/>
  <c r="E405" i="1"/>
  <c r="F220" i="1" l="1"/>
  <c r="E87" i="1"/>
  <c r="F246" i="1"/>
  <c r="F247" i="1"/>
  <c r="F310" i="1"/>
  <c r="F461" i="1"/>
  <c r="F462" i="1"/>
  <c r="F463" i="1"/>
  <c r="F464" i="1"/>
  <c r="F465" i="1"/>
  <c r="F460" i="1"/>
  <c r="F258" i="1"/>
  <c r="F259" i="1"/>
  <c r="F260" i="1"/>
  <c r="F261" i="1"/>
  <c r="F262" i="1"/>
  <c r="F263" i="1"/>
  <c r="F264" i="1"/>
  <c r="F265" i="1"/>
  <c r="F266" i="1"/>
  <c r="F267" i="1"/>
  <c r="F237" i="1"/>
  <c r="F238" i="1"/>
  <c r="F243" i="1"/>
  <c r="F244" i="1"/>
  <c r="F245" i="1"/>
  <c r="F214" i="1"/>
  <c r="F215" i="1"/>
  <c r="F216" i="1"/>
  <c r="F217" i="1"/>
  <c r="F218" i="1"/>
  <c r="F219" i="1"/>
  <c r="F223" i="1"/>
  <c r="F224" i="1"/>
  <c r="F226" i="1"/>
  <c r="F293" i="1"/>
  <c r="D154" i="1"/>
  <c r="E154" i="1"/>
  <c r="E268" i="1"/>
  <c r="F227" i="1"/>
  <c r="F228" i="1"/>
  <c r="F229" i="1"/>
  <c r="F230" i="1"/>
  <c r="F231" i="1"/>
  <c r="E211" i="1"/>
  <c r="F150" i="1" l="1"/>
  <c r="F134" i="1"/>
  <c r="F118" i="1"/>
  <c r="F102" i="1"/>
  <c r="F252" i="1"/>
  <c r="E170" i="1"/>
  <c r="D170" i="1"/>
  <c r="E299" i="1"/>
  <c r="F324" i="1"/>
  <c r="D211" i="1"/>
  <c r="D299" i="1"/>
  <c r="D268" i="1"/>
  <c r="D232" i="1"/>
  <c r="D190" i="1"/>
  <c r="E232" i="1"/>
  <c r="E210" i="1" s="1"/>
  <c r="E190" i="1"/>
  <c r="E332" i="1"/>
  <c r="F303" i="1"/>
  <c r="F275" i="1"/>
  <c r="F276" i="1"/>
  <c r="F160" i="1"/>
  <c r="E153" i="1" l="1"/>
  <c r="D210" i="1"/>
  <c r="F158" i="1"/>
  <c r="F159" i="1"/>
  <c r="F155" i="1"/>
  <c r="F426" i="1"/>
  <c r="F124" i="1"/>
  <c r="F123" i="1"/>
  <c r="F173" i="1" l="1"/>
  <c r="F157" i="1"/>
  <c r="F147" i="1"/>
  <c r="F144" i="1"/>
  <c r="F142" i="1"/>
  <c r="F138" i="1"/>
  <c r="F116" i="1"/>
  <c r="F381" i="1"/>
  <c r="E466" i="1"/>
  <c r="D466" i="1"/>
  <c r="F466" i="1" l="1"/>
  <c r="F306" i="1"/>
  <c r="F429" i="1"/>
  <c r="F329" i="1"/>
  <c r="F212" i="1"/>
  <c r="F327" i="1"/>
  <c r="F326" i="1"/>
  <c r="F320" i="1"/>
  <c r="F104" i="1" l="1"/>
  <c r="F411" i="1" l="1"/>
  <c r="F412" i="1"/>
  <c r="F413" i="1"/>
  <c r="F414" i="1"/>
  <c r="F415" i="1"/>
  <c r="F416" i="1"/>
  <c r="F417" i="1"/>
  <c r="F418" i="1"/>
  <c r="F419" i="1"/>
  <c r="F420" i="1"/>
  <c r="F421" i="1"/>
  <c r="F423" i="1"/>
  <c r="F424" i="1"/>
  <c r="F425" i="1"/>
  <c r="F427" i="1"/>
  <c r="F428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10" i="1"/>
  <c r="F397" i="1"/>
  <c r="F398" i="1"/>
  <c r="F399" i="1"/>
  <c r="F400" i="1"/>
  <c r="F401" i="1"/>
  <c r="F402" i="1"/>
  <c r="F403" i="1"/>
  <c r="F404" i="1"/>
  <c r="F396" i="1"/>
  <c r="F368" i="1"/>
  <c r="F369" i="1"/>
  <c r="F370" i="1"/>
  <c r="F372" i="1"/>
  <c r="F373" i="1"/>
  <c r="F374" i="1"/>
  <c r="F375" i="1"/>
  <c r="F376" i="1"/>
  <c r="F377" i="1"/>
  <c r="F378" i="1"/>
  <c r="F379" i="1"/>
  <c r="F380" i="1"/>
  <c r="F382" i="1"/>
  <c r="F384" i="1"/>
  <c r="F385" i="1"/>
  <c r="F386" i="1"/>
  <c r="F387" i="1"/>
  <c r="F388" i="1"/>
  <c r="F389" i="1"/>
  <c r="F390" i="1"/>
  <c r="F88" i="1"/>
  <c r="F89" i="1"/>
  <c r="F90" i="1"/>
  <c r="F92" i="1"/>
  <c r="F93" i="1"/>
  <c r="F94" i="1"/>
  <c r="F95" i="1"/>
  <c r="F96" i="1"/>
  <c r="F97" i="1"/>
  <c r="F98" i="1"/>
  <c r="F99" i="1"/>
  <c r="F100" i="1"/>
  <c r="F105" i="1"/>
  <c r="F106" i="1"/>
  <c r="F107" i="1"/>
  <c r="F110" i="1"/>
  <c r="F111" i="1"/>
  <c r="F112" i="1"/>
  <c r="F113" i="1"/>
  <c r="F114" i="1"/>
  <c r="F115" i="1"/>
  <c r="F117" i="1"/>
  <c r="F119" i="1"/>
  <c r="F120" i="1"/>
  <c r="F122" i="1"/>
  <c r="F129" i="1"/>
  <c r="F132" i="1"/>
  <c r="F133" i="1"/>
  <c r="F135" i="1"/>
  <c r="F136" i="1"/>
  <c r="F137" i="1"/>
  <c r="F140" i="1"/>
  <c r="F141" i="1"/>
  <c r="F143" i="1"/>
  <c r="F145" i="1"/>
  <c r="F146" i="1"/>
  <c r="F148" i="1"/>
  <c r="F149" i="1"/>
  <c r="F151" i="1"/>
  <c r="F152" i="1"/>
  <c r="F171" i="1"/>
  <c r="F172" i="1"/>
  <c r="F175" i="1"/>
  <c r="F176" i="1"/>
  <c r="F177" i="1"/>
  <c r="F191" i="1"/>
  <c r="F204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174" i="1"/>
  <c r="F207" i="1"/>
  <c r="F209" i="1"/>
  <c r="F213" i="1"/>
  <c r="F233" i="1"/>
  <c r="F234" i="1"/>
  <c r="F235" i="1"/>
  <c r="F251" i="1"/>
  <c r="F236" i="1"/>
  <c r="F269" i="1"/>
  <c r="F270" i="1"/>
  <c r="F271" i="1"/>
  <c r="F277" i="1"/>
  <c r="F272" i="1"/>
  <c r="F294" i="1"/>
  <c r="F295" i="1"/>
  <c r="F296" i="1"/>
  <c r="F278" i="1"/>
  <c r="F273" i="1"/>
  <c r="F274" i="1"/>
  <c r="F307" i="1"/>
  <c r="F308" i="1"/>
  <c r="F309" i="1"/>
  <c r="F311" i="1"/>
  <c r="F315" i="1"/>
  <c r="F316" i="1"/>
  <c r="F317" i="1"/>
  <c r="F318" i="1"/>
  <c r="F319" i="1"/>
  <c r="F321" i="1"/>
  <c r="F322" i="1"/>
  <c r="F323" i="1"/>
  <c r="F325" i="1"/>
  <c r="F305" i="1"/>
  <c r="F300" i="1"/>
  <c r="F301" i="1"/>
  <c r="F302" i="1"/>
  <c r="F304" i="1"/>
  <c r="F333" i="1"/>
  <c r="F334" i="1"/>
  <c r="F335" i="1"/>
  <c r="F336" i="1"/>
  <c r="F339" i="1"/>
  <c r="F340" i="1"/>
  <c r="F341" i="1"/>
  <c r="F344" i="1"/>
  <c r="F346" i="1"/>
  <c r="F347" i="1"/>
  <c r="F348" i="1"/>
  <c r="F349" i="1"/>
  <c r="F350" i="1"/>
  <c r="F27" i="1"/>
  <c r="F28" i="1"/>
  <c r="F29" i="1"/>
  <c r="F30" i="1"/>
  <c r="F31" i="1"/>
  <c r="F32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8" i="1"/>
  <c r="F70" i="1"/>
  <c r="F71" i="1"/>
  <c r="F72" i="1"/>
  <c r="F74" i="1"/>
  <c r="F75" i="1"/>
  <c r="F76" i="1"/>
  <c r="F77" i="1"/>
  <c r="E430" i="1" l="1"/>
  <c r="E422" i="1" s="1"/>
  <c r="E454" i="1" s="1"/>
  <c r="E383" i="1"/>
  <c r="E367" i="1"/>
  <c r="E345" i="1"/>
  <c r="E343" i="1"/>
  <c r="E338" i="1"/>
  <c r="E73" i="1"/>
  <c r="E69" i="1"/>
  <c r="E61" i="1"/>
  <c r="E51" i="1"/>
  <c r="E44" i="1"/>
  <c r="E26" i="1"/>
  <c r="E131" i="1" l="1"/>
  <c r="E34" i="1"/>
  <c r="E33" i="1" s="1"/>
  <c r="E391" i="1"/>
  <c r="E108" i="1" s="1"/>
  <c r="E91" i="1" s="1"/>
  <c r="E86" i="1" s="1"/>
  <c r="E337" i="1"/>
  <c r="E121" i="1" l="1"/>
  <c r="E109" i="1" s="1"/>
  <c r="E208" i="1"/>
  <c r="E78" i="1"/>
  <c r="D61" i="1"/>
  <c r="F61" i="1" s="1"/>
  <c r="E15" i="1" l="1"/>
  <c r="D69" i="1"/>
  <c r="F69" i="1" s="1"/>
  <c r="D332" i="1"/>
  <c r="F332" i="1" s="1"/>
  <c r="F170" i="1"/>
  <c r="F268" i="1"/>
  <c r="F190" i="1"/>
  <c r="D189" i="1"/>
  <c r="D405" i="1"/>
  <c r="D367" i="1"/>
  <c r="F367" i="1" s="1"/>
  <c r="D87" i="1"/>
  <c r="D73" i="1"/>
  <c r="F73" i="1" s="1"/>
  <c r="D51" i="1"/>
  <c r="F51" i="1" s="1"/>
  <c r="D44" i="1"/>
  <c r="D26" i="1"/>
  <c r="F26" i="1" s="1"/>
  <c r="F211" i="1"/>
  <c r="D338" i="1"/>
  <c r="F338" i="1" s="1"/>
  <c r="D343" i="1"/>
  <c r="F343" i="1" s="1"/>
  <c r="D345" i="1"/>
  <c r="F345" i="1" s="1"/>
  <c r="D371" i="1"/>
  <c r="F371" i="1" s="1"/>
  <c r="D383" i="1"/>
  <c r="F383" i="1" s="1"/>
  <c r="D430" i="1"/>
  <c r="D422" i="1" s="1"/>
  <c r="F87" i="1" l="1"/>
  <c r="F232" i="1"/>
  <c r="D131" i="1"/>
  <c r="F131" i="1" s="1"/>
  <c r="F405" i="1"/>
  <c r="F422" i="1"/>
  <c r="F430" i="1"/>
  <c r="D34" i="1"/>
  <c r="F34" i="1" s="1"/>
  <c r="F44" i="1"/>
  <c r="D337" i="1"/>
  <c r="F337" i="1" s="1"/>
  <c r="D391" i="1"/>
  <c r="F391" i="1" s="1"/>
  <c r="D33" i="1" l="1"/>
  <c r="D78" i="1" s="1"/>
  <c r="D208" i="1"/>
  <c r="D206" i="1" s="1"/>
  <c r="D153" i="1" s="1"/>
  <c r="F210" i="1"/>
  <c r="D108" i="1"/>
  <c r="D454" i="1"/>
  <c r="F454" i="1" s="1"/>
  <c r="F78" i="1" l="1"/>
  <c r="D15" i="1"/>
  <c r="F15" i="1" s="1"/>
  <c r="F33" i="1"/>
  <c r="F208" i="1"/>
  <c r="D91" i="1"/>
  <c r="D86" i="1" s="1"/>
  <c r="F108" i="1"/>
  <c r="D121" i="1"/>
  <c r="D109" i="1" s="1"/>
  <c r="F86" i="1" l="1"/>
  <c r="F91" i="1"/>
  <c r="F121" i="1"/>
  <c r="E206" i="1"/>
  <c r="E85" i="1" s="1"/>
  <c r="F154" i="1" l="1"/>
  <c r="D85" i="1"/>
  <c r="F299" i="1"/>
  <c r="F153" i="1" l="1"/>
  <c r="D16" i="1"/>
  <c r="F206" i="1"/>
  <c r="F109" i="1" l="1"/>
  <c r="D17" i="1"/>
  <c r="E16" i="1" l="1"/>
  <c r="F85" i="1"/>
  <c r="E17" i="1" l="1"/>
  <c r="F16" i="1"/>
</calcChain>
</file>

<file path=xl/sharedStrings.xml><?xml version="1.0" encoding="utf-8"?>
<sst xmlns="http://schemas.openxmlformats.org/spreadsheetml/2006/main" count="540" uniqueCount="454">
  <si>
    <t>Bilans prihoda i rashoda</t>
  </si>
  <si>
    <t xml:space="preserve">        Udruženje porodica šehida …</t>
  </si>
  <si>
    <t xml:space="preserve">        Sportski savez</t>
  </si>
  <si>
    <t xml:space="preserve">        JOB</t>
  </si>
  <si>
    <t xml:space="preserve">        RVI</t>
  </si>
  <si>
    <t xml:space="preserve">        Udruženje penzionera</t>
  </si>
  <si>
    <t xml:space="preserve">        Crveni krst</t>
  </si>
  <si>
    <t xml:space="preserve">          U K U P N O:</t>
  </si>
  <si>
    <t xml:space="preserve">        U K U P N O:  A + B</t>
  </si>
  <si>
    <t xml:space="preserve"> Doprinosi na teret   poslodavca</t>
  </si>
  <si>
    <t>I    OPĆI    DIO</t>
  </si>
  <si>
    <t xml:space="preserve">        Udruga roditelja i udovica poginulih</t>
  </si>
  <si>
    <t xml:space="preserve">        HVIDRA</t>
  </si>
  <si>
    <t xml:space="preserve">        UDVDR  HVO</t>
  </si>
  <si>
    <t xml:space="preserve">        MDD Merhamet</t>
  </si>
  <si>
    <t>Porez na imovinu</t>
  </si>
  <si>
    <t>Prihodi od indirektnih poreza koji pripadaju direkcijama za puteve</t>
  </si>
  <si>
    <t xml:space="preserve">  I   TEKUĆI IZDACI </t>
  </si>
  <si>
    <t xml:space="preserve">    Izdaci za materijal i usluge </t>
  </si>
  <si>
    <t xml:space="preserve">       UKUPNI PRIHODI: </t>
  </si>
  <si>
    <t>RAZLIKA</t>
  </si>
  <si>
    <t xml:space="preserve">  B.    OSTALE USLUGE </t>
  </si>
  <si>
    <t xml:space="preserve">        Udruženje civilnih žrtava rata</t>
  </si>
  <si>
    <t xml:space="preserve">  A.    STRUČNE USLUGE </t>
  </si>
  <si>
    <t xml:space="preserve">        SABNOR</t>
  </si>
  <si>
    <t>0111</t>
  </si>
  <si>
    <t>0112</t>
  </si>
  <si>
    <t>0141</t>
  </si>
  <si>
    <t>1400</t>
  </si>
  <si>
    <t>0600</t>
  </si>
  <si>
    <t>0400</t>
  </si>
  <si>
    <t>0800</t>
  </si>
  <si>
    <t>0100</t>
  </si>
  <si>
    <t xml:space="preserve"> I  PRIHODI OD POREZA</t>
  </si>
  <si>
    <t xml:space="preserve">  II   NEPOREZNI PRIHODI </t>
  </si>
  <si>
    <t xml:space="preserve">  II.I. KAPITALNI PRIHODI</t>
  </si>
  <si>
    <t xml:space="preserve"> Plaće i naknade troškova zaposlenih  </t>
  </si>
  <si>
    <t>Kapitalni izdaci</t>
  </si>
  <si>
    <t>Otplate po kreditima</t>
  </si>
  <si>
    <t>Pozajmljivanja pojedincima</t>
  </si>
  <si>
    <t>C.Izdaci po osnovu  drugih sam.djelatnosti</t>
  </si>
  <si>
    <t xml:space="preserve">   Izdaci po osnovu.ug.o djelu i autor.djelu  </t>
  </si>
  <si>
    <t xml:space="preserve">   Izdaci za rad komisija</t>
  </si>
  <si>
    <t xml:space="preserve">   Posebna naknada na dohodak za zašt.</t>
  </si>
  <si>
    <t>Funkc. klasif.</t>
  </si>
  <si>
    <t xml:space="preserve">Prihodi od indirektnih poreza </t>
  </si>
  <si>
    <t>IV Izdaci za kamate</t>
  </si>
  <si>
    <t xml:space="preserve">   Izdaci za poreze i dopr.na dohod.i poseb.nak.</t>
  </si>
  <si>
    <t xml:space="preserve">        “Preporod” </t>
  </si>
  <si>
    <t>A. IZDVAJANJE ZA POLITIČKE SUBJEKTE</t>
  </si>
  <si>
    <t xml:space="preserve">    Izdaci za volonterski rad </t>
  </si>
  <si>
    <t>Ostali porezi</t>
  </si>
  <si>
    <t>Ostali prihodi od imovine</t>
  </si>
  <si>
    <t>Administrativne takse</t>
  </si>
  <si>
    <t>Naknade za zemljište</t>
  </si>
  <si>
    <t>Naknade po osnovu prirodnih pogodnosti-renta</t>
  </si>
  <si>
    <t>Naknade za osig od požara</t>
  </si>
  <si>
    <t>Naknada za uređenje građ.zemljišta</t>
  </si>
  <si>
    <t>Naknada za korištenje građ. zemljišta</t>
  </si>
  <si>
    <t>Ukupni prihodi od legalizacije</t>
  </si>
  <si>
    <t>Naknada za uređenje zemljišta</t>
  </si>
  <si>
    <t>Naknada za postupak legalizacije</t>
  </si>
  <si>
    <t>Naknada za korištenje hidroakumulacionih objekata</t>
  </si>
  <si>
    <t>Ostale općinske naknade</t>
  </si>
  <si>
    <t>Naknada za zauzimnje javnih površina</t>
  </si>
  <si>
    <t>Komunalne takse</t>
  </si>
  <si>
    <t>Naknada za korišt.pod.premj.i katastra</t>
  </si>
  <si>
    <t>Nakn. za vršenje usluga iz obl.premj.i kata.</t>
  </si>
  <si>
    <t xml:space="preserve">Nakn.za upotrebu cesta                                 </t>
  </si>
  <si>
    <t>Posebna naknada za zaš. od prir.i dr.nes.</t>
  </si>
  <si>
    <t>Nakn.od pružanja ostalih usluga</t>
  </si>
  <si>
    <t>Neplanirane uplate</t>
  </si>
  <si>
    <t>Primljeni tekući transferi od Države</t>
  </si>
  <si>
    <t>Primljeni tekući transferi od Federacije</t>
  </si>
  <si>
    <t xml:space="preserve"> III  Tekući transferi (potpore, grantovi)</t>
  </si>
  <si>
    <t xml:space="preserve">  Bruto plate i naknade  </t>
  </si>
  <si>
    <t xml:space="preserve">  Nakn.tr.zap.(topli obrok, prevoz,smj.regres ...)</t>
  </si>
  <si>
    <t>Izdaci za centralno grijanje</t>
  </si>
  <si>
    <t xml:space="preserve">Putni troškovi zaposlenika                              </t>
  </si>
  <si>
    <t>Izdaci za energiju-općine</t>
  </si>
  <si>
    <t>Izdaci za javnu rasvjetu</t>
  </si>
  <si>
    <t xml:space="preserve">  II    TEKUĆI TRANSFERI I DRUGI TEKUĆI RASHODI</t>
  </si>
  <si>
    <t>Urgentne socijalne pomoći</t>
  </si>
  <si>
    <t>Subvencije boračkoj populaciji</t>
  </si>
  <si>
    <t>Tekući transferi neprofitnim organizacijama</t>
  </si>
  <si>
    <t>Tekući transferi vjerskim zajednicama</t>
  </si>
  <si>
    <t>Subvencije  javnim ustanovama i javnim preduzećima</t>
  </si>
  <si>
    <t>Subvencije za zapošljavanje invalidnih osoba</t>
  </si>
  <si>
    <t>Tekući transfer za izbore</t>
  </si>
  <si>
    <t>Naknade za povrat više ili pogrešno uplaćenih sredstava</t>
  </si>
  <si>
    <t xml:space="preserve">  III KAPITALNI TRANSFERI</t>
  </si>
  <si>
    <t>Projekti koje sufinansir. drugi subjekti</t>
  </si>
  <si>
    <t>Kamate za izgrad.vodovoda Lug</t>
  </si>
  <si>
    <t xml:space="preserve"> Krediti za stambeno zbrinj.borač.pop.iz rev.sr.</t>
  </si>
  <si>
    <t>Otplata kredita za vodovod Lug</t>
  </si>
  <si>
    <t xml:space="preserve"> Izdaci za stručno obrazovanje zaposl.</t>
  </si>
  <si>
    <t xml:space="preserve"> Članarina Savez općina, REDAH i drugi</t>
  </si>
  <si>
    <t>Obiljež.vjer. i drž. praznika</t>
  </si>
  <si>
    <t>Usluge reprezentacije</t>
  </si>
  <si>
    <t>Ostale različite usluge</t>
  </si>
  <si>
    <t>Usluge tehn.prijema.i upot.doz.</t>
  </si>
  <si>
    <t xml:space="preserve"> JU Dječije obdanište “Pčelica” </t>
  </si>
  <si>
    <t xml:space="preserve"> JU Muzej "Bitka za ranjenike"                         </t>
  </si>
  <si>
    <t xml:space="preserve"> JU Dom za stara iznemogla lica</t>
  </si>
  <si>
    <t xml:space="preserve"> Osnovna škola-materijalni troškovi</t>
  </si>
  <si>
    <t xml:space="preserve"> JP RTV Jablanica</t>
  </si>
  <si>
    <t xml:space="preserve"> JU Centar za socijalni rad</t>
  </si>
  <si>
    <t xml:space="preserve"> Općinsko  Javno pravobranilaštvo</t>
  </si>
  <si>
    <t xml:space="preserve"> SDA </t>
  </si>
  <si>
    <t>SDP</t>
  </si>
  <si>
    <t>S BiH</t>
  </si>
  <si>
    <t xml:space="preserve"> Nezavisni vijećnik Čilić Idriz</t>
  </si>
  <si>
    <t xml:space="preserve"> Nezavisni vijećnik Kukolj Safet.</t>
  </si>
  <si>
    <t xml:space="preserve"> Koalicija LDS-SDU </t>
  </si>
  <si>
    <t xml:space="preserve"> Nezavisna vijećnica Mesarević Rukija</t>
  </si>
  <si>
    <t xml:space="preserve"> HDZ</t>
  </si>
  <si>
    <t xml:space="preserve"> SP</t>
  </si>
  <si>
    <t>BPS</t>
  </si>
  <si>
    <t>Samostalni vijećnik Remzo Ćosić</t>
  </si>
  <si>
    <t>Naknada za rentu</t>
  </si>
  <si>
    <t>Naknada po osnovu tehničkog prijema</t>
  </si>
  <si>
    <t>Primljene otplate od pozajmlj.pojedincima</t>
  </si>
  <si>
    <t>Usluge objavljivanja tendera i oglasa</t>
  </si>
  <si>
    <t>Projekti civilne zaštite</t>
  </si>
  <si>
    <t>Tekući transferi RTV-u Jablanica-zakup i dozvole</t>
  </si>
  <si>
    <t>ANALITIKA KONTA    613900-UGOVORENE I DRUGE POSEBNE USLUGE</t>
  </si>
  <si>
    <t>Nerealizovani ugovori po projektima iz preth. godine</t>
  </si>
  <si>
    <t>Troškovi obiljež. dana Općine</t>
  </si>
  <si>
    <t>Bilans rashoda</t>
  </si>
  <si>
    <t>Subvencije za zapošljavanje pripravnika i volontera</t>
  </si>
  <si>
    <t>Usluge izrade suvenira za bratske općine i druge goste</t>
  </si>
  <si>
    <t>Subvencija UG "Glavatica" -za nakn.za korišt.voda</t>
  </si>
  <si>
    <t>Ostala uređenja zemljišta</t>
  </si>
  <si>
    <t>Subvencije JKP"Jablanica"- program održ. javnih i zelenih površina</t>
  </si>
  <si>
    <t>ANALITIKA KONTA   614400 - SUBVENCIJE  JAVNIM  USTANOVAMA I JAVNIM PREDUZEĆIMA</t>
  </si>
  <si>
    <t>ANALITIKA KONTA 614300 - TEKUĆI TRANSFERI NEPROFITNIM ORGANIZACIJAMA</t>
  </si>
  <si>
    <t>1398</t>
  </si>
  <si>
    <t>Porez na dohodak</t>
  </si>
  <si>
    <t>Izvršenje sudskih presuda i rješenja o izvršenju</t>
  </si>
  <si>
    <t xml:space="preserve">  U K U P N O:  A + B + C</t>
  </si>
  <si>
    <t xml:space="preserve">        Narodna kuhinja - MDD Merhamet</t>
  </si>
  <si>
    <t>Kamata po kreditu za izgrad.sport.dvorane</t>
  </si>
  <si>
    <t>Izdaci za komunikaciju i komun.usluge</t>
  </si>
  <si>
    <t xml:space="preserve">Nabavka materijala                   </t>
  </si>
  <si>
    <t>Izdaci za usluge prevoza i goriva</t>
  </si>
  <si>
    <t>Izdaci za tekuće održavanje</t>
  </si>
  <si>
    <t>Ulaganje u sanaciju cesta</t>
  </si>
  <si>
    <t>Ugovorene i druge posebne usluge</t>
  </si>
  <si>
    <t>B - RASHODI I IZDACI</t>
  </si>
  <si>
    <t>PRIHODI:  1.</t>
  </si>
  <si>
    <t>Prihodi od koncesione naknade</t>
  </si>
  <si>
    <t xml:space="preserve"> Stručne usluge (održ. softvera i sl.)</t>
  </si>
  <si>
    <t xml:space="preserve">        Udruženje gorska služba spašavanja- stanica Jablanica</t>
  </si>
  <si>
    <t>A - PRIHODI I PRIMICI</t>
  </si>
  <si>
    <t xml:space="preserve">Bilans prihoda </t>
  </si>
  <si>
    <t>RASHODI:2.</t>
  </si>
  <si>
    <t>615000
820000</t>
  </si>
  <si>
    <t>ANALITIKA KONTA 611200-Naknade troškova zaposlenih</t>
  </si>
  <si>
    <t>Naknada za korištenje godišnjeg odmora</t>
  </si>
  <si>
    <t>Naknada za prevoz na posao i sa posla</t>
  </si>
  <si>
    <t>UKUPNO</t>
  </si>
  <si>
    <t>Naknada  za topli obrok</t>
  </si>
  <si>
    <t>Pomoć radnicima usljed smrti i bolesti</t>
  </si>
  <si>
    <t xml:space="preserve">Otpremnine u penziju </t>
  </si>
  <si>
    <t xml:space="preserve">        Projekti mladih-LOD metodologija</t>
  </si>
  <si>
    <t xml:space="preserve">        Projekti NVO- LOD metodologija</t>
  </si>
  <si>
    <t>Primljeni tekući transferi od HNK</t>
  </si>
  <si>
    <t>Broj radnika</t>
  </si>
  <si>
    <t xml:space="preserve">   Izdaci za naknade vijeć.komisijama i član.savjeta MZ</t>
  </si>
  <si>
    <t>III.I.I. Projekti iz oblasti LER-a</t>
  </si>
  <si>
    <t>III.I.Prioritetni projekti iz integralne  strategije razvoja</t>
  </si>
  <si>
    <t>III.I.II. Projekti društveni razvoj</t>
  </si>
  <si>
    <t>Podrška paraplegičarima</t>
  </si>
  <si>
    <t>III.I.III. Projekti okoliša</t>
  </si>
  <si>
    <t>Poticanje industrijske proizvodnje (prerada i obrada kamena i sl)</t>
  </si>
  <si>
    <t>Poticanje obrta</t>
  </si>
  <si>
    <t>Razvoj Start-up i mladih preduzeća</t>
  </si>
  <si>
    <t>Sufinansiranje zajedničkog nastupa na sajmovima</t>
  </si>
  <si>
    <t>Poticanje trgovine, turizma i ugostiteljstva</t>
  </si>
  <si>
    <t>Uređenje puteva u MZ-a (građevinski materijal)</t>
  </si>
  <si>
    <t>III.I.IV. Ostali projekti-ostali kapitalni izdaci</t>
  </si>
  <si>
    <t>Podrška sugrađanima (hemodijaliza) za obezbjeđenje medik.</t>
  </si>
  <si>
    <t>Komunalna naknada</t>
  </si>
  <si>
    <t xml:space="preserve">         Udruženje Roma</t>
  </si>
  <si>
    <t>Planiranje, izgradnja i rekonst. društ. prostorija, sport. i dj.igral.</t>
  </si>
  <si>
    <t>Sanacija divljih deponija na području općine Jablanica</t>
  </si>
  <si>
    <t xml:space="preserve">        Transfer za sport</t>
  </si>
  <si>
    <t>Rekonstrukcija puta Šanica</t>
  </si>
  <si>
    <t>Subvencije JKP"Jablanica"- odvoz smeća iz ruralnih područja</t>
  </si>
  <si>
    <t xml:space="preserve">        Transfer za mlade</t>
  </si>
  <si>
    <t>Izrada i donošenje programa poticaja organske proizvodnje</t>
  </si>
  <si>
    <t>Izdaci za tekuće održavanje vatrogasnih vozila</t>
  </si>
  <si>
    <t>Bosna i Hercegovina</t>
  </si>
  <si>
    <t>Federacija Bosne i Hercegovine</t>
  </si>
  <si>
    <t>Hercegovačko-neretvanski kanton</t>
  </si>
  <si>
    <t>Os.i sred. škola (finans.škol.i vanšk. aktiv, nagrade učenicima)</t>
  </si>
  <si>
    <t>Subvencije JKP- održavanje lokalnih puteva</t>
  </si>
  <si>
    <t>Subvencije JKP- održavanje javne rasvjete</t>
  </si>
  <si>
    <t xml:space="preserve">        Fondacija za očuvanje tekovina rata `92-`95 </t>
  </si>
  <si>
    <r>
      <t xml:space="preserve">  </t>
    </r>
    <r>
      <rPr>
        <b/>
        <sz val="9"/>
        <rFont val="Arial"/>
        <family val="2"/>
        <charset val="238"/>
      </rPr>
      <t>II.II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Ostali neporezni prihodi</t>
    </r>
  </si>
  <si>
    <r>
      <t>V IZDACI</t>
    </r>
    <r>
      <rPr>
        <sz val="9"/>
        <rFont val="Arial"/>
        <family val="2"/>
        <charset val="238"/>
      </rPr>
      <t xml:space="preserve"> </t>
    </r>
  </si>
  <si>
    <t xml:space="preserve">        Udruženje slijepih i slabovidnih osoba</t>
  </si>
  <si>
    <t xml:space="preserve">   Izdaci za rad komisija-uplaćeno od HNK</t>
  </si>
  <si>
    <t>Izrada i revizija projekata i nadzor</t>
  </si>
  <si>
    <t xml:space="preserve">Investiciona ulaganja  za implement. Strategije komunikacije    </t>
  </si>
  <si>
    <t>Rekonstrukcija postojećih i uspostava novih drvoreda</t>
  </si>
  <si>
    <t>Podrška općine projektu eksploatacije i prerade željezne rude-izrada studije i promotivni materijal</t>
  </si>
  <si>
    <t>Mineralna vuna-kamena vuna kao izolacioni materijal u građevinarstvu-izrada studije i promotivni materijal</t>
  </si>
  <si>
    <t>Nagrade radnicima- vjerski i državni praznici</t>
  </si>
  <si>
    <t>Porez na platu (zaostale obaveze)</t>
  </si>
  <si>
    <t>Rekonstrukcija školskih i dr. objekata-sufinansiranje</t>
  </si>
  <si>
    <t>Primljeni tekući transferi od HNK za prevoz đaka</t>
  </si>
  <si>
    <t>JP Sportski centar doo Jablanica</t>
  </si>
  <si>
    <t>614000 615000</t>
  </si>
  <si>
    <t>Podrška pružanju specijalističkih usluga u DZ Jablanica</t>
  </si>
  <si>
    <t>Uređenje puta i rasvjete u podružnici Risovac</t>
  </si>
  <si>
    <t>Podrška sugrađanima za prevoz djece sa  autizmom</t>
  </si>
  <si>
    <t>Prikupljanje ,evidentiranje, dig.i arh.dok.mat. nemat.i kul.naslj</t>
  </si>
  <si>
    <t xml:space="preserve">        Transfer za udruženja od posebnog interesa</t>
  </si>
  <si>
    <t xml:space="preserve">Ulaganja u opremu općine     </t>
  </si>
  <si>
    <t>Školarine i stipendije đacima i studentima</t>
  </si>
  <si>
    <t>Proširenje javne rasvjete na hidroakumulacionim područjima i dr.</t>
  </si>
  <si>
    <t>Uređenje puta u Podružnici Krstac</t>
  </si>
  <si>
    <t>Subvencije  za sistematski pregled učenika osnovne škole</t>
  </si>
  <si>
    <t>Subvencije za uplatu markica ZZO za socijalno ugrožene</t>
  </si>
  <si>
    <t>Rekonstrukcija lokalnog vodovoda Košćan -sufinansiranje</t>
  </si>
  <si>
    <t xml:space="preserve">        Udruženje logoraša Jablanica</t>
  </si>
  <si>
    <t xml:space="preserve">        Dobrovoljno vatrogasno društvo Jablanica</t>
  </si>
  <si>
    <t>Ekološki isplativa eksploa. kamena u slojevit. uslovima-izrada studije</t>
  </si>
  <si>
    <t>Poveć. smješ. kapacit. u JU „Dom za stara i iznemogla lica“ - sufin.</t>
  </si>
  <si>
    <t>Grant od ostalih (HNK i dr.)</t>
  </si>
  <si>
    <t>II.I.I. Projekti iz oblasti LER-a</t>
  </si>
  <si>
    <t>II.I.II. Projekti društveni razvoj</t>
  </si>
  <si>
    <t>II.I.III. Projekti okoliša</t>
  </si>
  <si>
    <t>Rekonstrukcija puta Ravna - Bijela-Tretište</t>
  </si>
  <si>
    <t>Član 3.</t>
  </si>
  <si>
    <t>Recertifikacija i promocija BFC SEE cetrifikata</t>
  </si>
  <si>
    <t>Prevoz učenika OŠ- subvencioniranje</t>
  </si>
  <si>
    <t>Izdaci za održavanje stambenog fonda soc. stanovanja-subvencion.</t>
  </si>
  <si>
    <t>Unapređenje rada  općinsk. Službi-sistem 48 i info. rada OV-a</t>
  </si>
  <si>
    <t>Recertifikacija ISO standard</t>
  </si>
  <si>
    <t>615000   820000</t>
  </si>
  <si>
    <t>Vatrogasni dom-projektovanje</t>
  </si>
  <si>
    <t>Uređenja puteva i rasvjete u MZ Doljani-sufinansiranje</t>
  </si>
  <si>
    <t>Veslački maraton i prateće manifestacije</t>
  </si>
  <si>
    <t>Transfer za prevoz učenika dio koji subvencionira Ministarstvo obrazovanja-sufinansiranje</t>
  </si>
  <si>
    <t>Rekonstrukcija ulice Suljo Čilić-G. Kolonija</t>
  </si>
  <si>
    <t>Uređenje plaža na području Jablaničkog jezera, korito rijeke Neretve, Šanice i druge plaže</t>
  </si>
  <si>
    <t>Nastavak zamjene rasvjetnih tijela u MZ Jablanica I</t>
  </si>
  <si>
    <t>Zamjena rasvjetnih tijela u MZ Jablanica II</t>
  </si>
  <si>
    <t>II.I.IV. Ostali projekti</t>
  </si>
  <si>
    <t>UŽ Most - Manifestacija „Okusi Jablanice"</t>
  </si>
  <si>
    <t>UPJ - Jačanje kapaciteta poslovnog inkubatora i klastera kamena</t>
  </si>
  <si>
    <t>Uređenje kulturno-historijskog lokaliteta Lokve</t>
  </si>
  <si>
    <t>Obilježavanje historijskih datuma (NOB-e i oslobodilački rata 92-95)</t>
  </si>
  <si>
    <t xml:space="preserve">OKPIS - Dnevni centar i produženi boravak djece </t>
  </si>
  <si>
    <t>Projekti Muzeja i dr. JU i JP čiji je osnivač Općina - sufin.</t>
  </si>
  <si>
    <t>Uređenje puta, vodo i kanalizaciona mreža u naselju Zlate-sufin.</t>
  </si>
  <si>
    <t>Rekonstrukcija ulice Granitova-sufin.</t>
  </si>
  <si>
    <t>Promocija aktivnosti Jablaničkog ljeta</t>
  </si>
  <si>
    <t>OKC „UrbanArt“ Jablanica - Rock Maraton Demo Fest</t>
  </si>
  <si>
    <t xml:space="preserve">Razvijene MZ </t>
  </si>
  <si>
    <t>Izrada i donoš. reg.plan. posl.zona i dr.(D.Jablanica , Jarišta  i dr.)</t>
  </si>
  <si>
    <t xml:space="preserve">Uređenje saobrać. do harema Jasen, partera Zgrade  soc. stan. i dr.           </t>
  </si>
  <si>
    <t xml:space="preserve">Pomoć u prehrani djeteta do 6.mj.i dod.prehrana za majke dojilje </t>
  </si>
  <si>
    <t xml:space="preserve">Projekat CEB II- zgrada socijalnog stanovanja- sufinansiranje </t>
  </si>
  <si>
    <t>Projekat rekonstr.spomen kompleksa Muzej "Bitka za ranjenike na Neretvi"-sufin.</t>
  </si>
  <si>
    <t xml:space="preserve">Kapitalni izdaci po Zak. Parl. FBiH </t>
  </si>
  <si>
    <t>VII    TEKUĆA REZERVA</t>
  </si>
  <si>
    <t>UKUPNI IZDACI ( I+II+III+IV+V+VI+VII)</t>
  </si>
  <si>
    <t>Rekonstrukcija objekata uništenih požarom i sl.</t>
  </si>
  <si>
    <t>Tekući transferi za sufinans. EU projekata, projekata viših nivoa vlasti i NVO</t>
  </si>
  <si>
    <t xml:space="preserve">Studija opravdanosti izgradnje poslovnih zona </t>
  </si>
  <si>
    <t>Primici od prodaje stanova, zemljišta i dr.</t>
  </si>
  <si>
    <t>Podrška za prevoz građana - vanredni prevozi</t>
  </si>
  <si>
    <t>Kamate za poslovnu zonu Granit</t>
  </si>
  <si>
    <t>IV Primljeni kapitalni transferi</t>
  </si>
  <si>
    <t xml:space="preserve"> V Prihodi po osnovu zaostalih obaveza </t>
  </si>
  <si>
    <t>Prihodi od zakupa  nekretnina u vlasništvu Općine</t>
  </si>
  <si>
    <t>Primljeni kapitalnii transferi od Federacije</t>
  </si>
  <si>
    <t>Primljeni kapitalni transferi od HNK</t>
  </si>
  <si>
    <t>Izdaci osiguranja,bankarskih usluga i platnog prometa</t>
  </si>
  <si>
    <t>Grant sredstva za JZU Dom zdravlja Jablanica</t>
  </si>
  <si>
    <t>Otplata kredita za poslovnu zonu UNIS</t>
  </si>
  <si>
    <t>Otplata kredita za poslovnu zonu GRANIT</t>
  </si>
  <si>
    <t>Usklađivanje prostorno planske dokumentacije</t>
  </si>
  <si>
    <t>Nabavka podzemnih kontejnera i opreme-sufinansiranje</t>
  </si>
  <si>
    <t>Poticaj za proizvodnju i otkup jagodičastog i bobičastog voća</t>
  </si>
  <si>
    <t>Izgradnja igrališta u MZ Lug i društvenog doma u naselju Baćina</t>
  </si>
  <si>
    <t>Nabavka uniformi, rezervnih dijelova i ostalog materijala za vatrogasnu jed.</t>
  </si>
  <si>
    <t>Zatvaranje gradske deponije</t>
  </si>
  <si>
    <t>Realizacija usvojenih Akcionih planova (Romi, Socijalno ugroženi)</t>
  </si>
  <si>
    <t xml:space="preserve"> Izdaci za PDV     </t>
  </si>
  <si>
    <t>Subvencija za uplatu dopr. PIO-a radnika Amine radi odlaska u penziju u 2020.god.</t>
  </si>
  <si>
    <t>Ulaganje u turis. kapac. koji se nalaze na Bijeloj stazi VIA DINARICA-suf.</t>
  </si>
  <si>
    <t>Rekonstrukcija ulice P. Brigada,Stara kasarna i dr.-suf.</t>
  </si>
  <si>
    <t>Uređenje puteva i sanacija klizišta  u MZ Glogošnica</t>
  </si>
  <si>
    <t>Nabavka opreme za sportske aktivnosti -suf.</t>
  </si>
  <si>
    <t>Uređenje i sanacija puteva u MZ Ostrožac</t>
  </si>
  <si>
    <t xml:space="preserve"> V Kapitalni primici</t>
  </si>
  <si>
    <t>V.I. Primici od domaćih finans institucija za finans. Poslovne zone Granit</t>
  </si>
  <si>
    <t>V.II. Primici od domaćih finans. institucija za finans. kapitalne invest. UNIS</t>
  </si>
  <si>
    <t xml:space="preserve">  B.    TRANSFERI UDRUŽENJ.GRAĐANA., SPORTSKIM, KULTURNO-       UMJ. DRUŠT. I DRUGIM ORGANIZACIJAMA</t>
  </si>
  <si>
    <t xml:space="preserve">        Ostali transferi u oblasti kulture</t>
  </si>
  <si>
    <t>Završetak izgradnje posl. hale II-posl.  zona UNIS</t>
  </si>
  <si>
    <t>Uređenje puta u MZ D Jablanica- put prema Polju-suf.</t>
  </si>
  <si>
    <t>Uređenje Trga oslobođenja- I faza-pripremni radovi</t>
  </si>
  <si>
    <t>Nabavka zemljišta (Zlate i dr.)</t>
  </si>
  <si>
    <t>Grant sredstva -Memorijalni centar Srebrenica- Potočari</t>
  </si>
  <si>
    <t>Funkc klasif.</t>
  </si>
  <si>
    <t>II.I.Prioritetni projekti iz integr. strategije razvoja i ostali pro</t>
  </si>
  <si>
    <t>Subvencije JKP "Jablanica" - za rekons. i proš. vod. i kan. mreže</t>
  </si>
  <si>
    <t>Podrška razv.tur.- prom. sajmovi i saradnja sa partnerima u proj.</t>
  </si>
  <si>
    <t>Posebni psihosoc.tretman trudnica i bračnih partnera koji žele djecu</t>
  </si>
  <si>
    <t xml:space="preserve">Završetak izgrad. pomoćnog fud. igrališa i dr. sportskih sadržaja </t>
  </si>
  <si>
    <t>Kamate za poslovnu zonu Unis, pomoćno igralište i druge sportske obj.</t>
  </si>
  <si>
    <t>Primljeni tekući transferi od međunarodnih org.-Projekat EU ILO</t>
  </si>
  <si>
    <t>Grant sredstva za JZU Dom zdravlja Jablanica-COVID-19</t>
  </si>
  <si>
    <t>Subvencija za nabavku udžbenika za učenike O.Š. od  I-V razreda</t>
  </si>
  <si>
    <t>Subvencije  privr. Subjektima za ublažavanje neg. Ekon.posljedica-COVID19 i psticaji za MSP općine i subvenc.MSP</t>
  </si>
  <si>
    <t>Tekući transferi za sufinans. EU projekata- ILO</t>
  </si>
  <si>
    <t xml:space="preserve">        LO "Tetrijeb" Jablanica</t>
  </si>
  <si>
    <t xml:space="preserve">        Udruženje sportskih ribolovaca "Glavatica" Jablanica</t>
  </si>
  <si>
    <t xml:space="preserve">        Klub radio amatera Jablanica</t>
  </si>
  <si>
    <t xml:space="preserve">        Odred izviđača "Jablan" Jablanica</t>
  </si>
  <si>
    <t>Izdaci za namj. sredstva za zaštitu i spaš. od prir. nesr.i dr.nepog.</t>
  </si>
  <si>
    <t>Index 6:4</t>
  </si>
  <si>
    <t>Prihodi i primici i rashodi i izdaci po grupama i namjenama utvrđuju se u Bilansu prihoda i primitaka i Bilansu rashoda i izdataka kako slijedi:</t>
  </si>
  <si>
    <t>Analitika pojedinih rashoda i izdataka prikazana je kako slijedi:</t>
  </si>
  <si>
    <t>Član 1.</t>
  </si>
  <si>
    <t>Član 2.</t>
  </si>
  <si>
    <t>Član 4.</t>
  </si>
  <si>
    <t xml:space="preserve">OPĆINSKO VIJEĆE </t>
  </si>
  <si>
    <t xml:space="preserve">BUDŽET - PRORAČUN  OPĆINE JABLANICA                                                                    </t>
  </si>
  <si>
    <t>Budžet -Proračun Općine  Jablanica za 2022. godinu sastoji se od:</t>
  </si>
  <si>
    <t>Budžet 2021. godine</t>
  </si>
  <si>
    <t>Budžet 2022. god.</t>
  </si>
  <si>
    <t xml:space="preserve">Primljeni tekući transferi od Federacije </t>
  </si>
  <si>
    <t>Izdaci za tekuće održavanje video nadzora</t>
  </si>
  <si>
    <t>Subvencije za dijabetičare</t>
  </si>
  <si>
    <t>Grant sredstva JKP Jablanica - nabavka nove opreme</t>
  </si>
  <si>
    <t>Subvencije JKP "Jablanica" - sanacija kvarova na lokalnim vodovodima</t>
  </si>
  <si>
    <t>Subvencije JU, JP i dr. za podršku upl. doprinosa za lica sa VSS po programu subven. u zapošljavanju</t>
  </si>
  <si>
    <t>Subvencije  za JZU Dom zdravlja -sistematski pregled za polaznike vrtića</t>
  </si>
  <si>
    <t>Subvencije za Medžlis IZ Jablanica na ime naknada za izgradnju vjersko-kulturnog centra</t>
  </si>
  <si>
    <t>Subvencija za nabavku udžbenika za učenike O.Š. od  I-IX razreda</t>
  </si>
  <si>
    <t>Obezbjeđenje  industr. vode za posl.zone Donja Jablanica-suf.</t>
  </si>
  <si>
    <t xml:space="preserve">Izgr. asval.prist. zgradi  soc. stan. i asval. puta za Trokuće           </t>
  </si>
  <si>
    <t>Zaštita škarpe lokalne saobraćajnice u naselju Lug - završetak projekta</t>
  </si>
  <si>
    <t>Izmjene prostornog plana općine Jablanica 2016.-2025.</t>
  </si>
  <si>
    <t>Uređenje trotoara, parking prostora i dvorišta -sufinansiranje</t>
  </si>
  <si>
    <t>Uređenje puteva u MZ Mirke</t>
  </si>
  <si>
    <t>Uređenje puta u naselju Doljanka - iza zgrade Stare Općine</t>
  </si>
  <si>
    <t xml:space="preserve">Rekonstr. lok.vod (Slatina,Doljani i Zlate) </t>
  </si>
  <si>
    <t>Izdaci za sist. pregled zaposlenika Organa uprave (70X150,00)</t>
  </si>
  <si>
    <t xml:space="preserve">        Transfer za kulturu</t>
  </si>
  <si>
    <t xml:space="preserve">Način izvršenja Budžeta- Proračuna Općine Jablanica za 2022. godinu, upravljanje i raspolaganje prihodima i rashodima, te prava i obaveze budžetskih korisnika utvrđeni su Odlukom o izvršenju  Budžeta-Proračuna Općine Jablanica  za 2022. godinu. </t>
  </si>
  <si>
    <t>Budžet 2022. godine</t>
  </si>
  <si>
    <t>Podrška za prevoz učenika Srednje škole</t>
  </si>
  <si>
    <t>Izrada studije izvodljivosti za izgradnju centra za otkup, skladištenje i preradu poljoprivrednih proizvoda</t>
  </si>
  <si>
    <t>Subvencioniranje MSP</t>
  </si>
  <si>
    <t>Poticaji za MSP-a općine Jablanica</t>
  </si>
  <si>
    <t>Poticaj poduzetništva mladih</t>
  </si>
  <si>
    <t>Povezivanje dijaspore sa lokalnom zajednicom i privredom</t>
  </si>
  <si>
    <t>Revitalizacija zgrade i platoa Muzeja “Bitka za ranjenike na Neretvi”</t>
  </si>
  <si>
    <t>Izgradnja Vatrogasnog doma</t>
  </si>
  <si>
    <t>Izrada projekata i studije opravdanosti izgradnje podzemne garaže Rasadnik</t>
  </si>
  <si>
    <t xml:space="preserve">Završetak i puštanje u pogon prečišć. otp. voda Ostrožac, D.Paprasko </t>
  </si>
  <si>
    <t>Podrška razvoju turizma- promocija i saradnja sa partnerima u proj.</t>
  </si>
  <si>
    <t xml:space="preserve">Izrada i provedba Godišnjeg kalendara pozorišnih predstava </t>
  </si>
  <si>
    <t>Edukacija mladih i organizacija OCD-a za pisanje prijedloga projekta</t>
  </si>
  <si>
    <t>Jačanje kapaciteta žena u liderstvu</t>
  </si>
  <si>
    <t>Podrška OCD usmjereno na ostvarenje razvojnih tendencija općine</t>
  </si>
  <si>
    <t>Zaštita škarpe lokalne saobraćajnice u naselju Baćina (Neviđeno)</t>
  </si>
  <si>
    <t>Zaštita od uticaja klizišta lokalnog puta Orlovac Milaševac u MZ Doljani</t>
  </si>
  <si>
    <t>Opremanje obrazovnih ustanova protivpožarnom opremom</t>
  </si>
  <si>
    <t>Edukacija osnovaca i srednjoškolaca o osnovnim mjerama zaštite ljudskih i materijalnih resursa</t>
  </si>
  <si>
    <t>Otklanjanje opasnosti od ruševnih objekata u mjesnim zajednicama</t>
  </si>
  <si>
    <t>Grant sredstva za deblokadu računa i nastavak rada FK Turbina Jablanica</t>
  </si>
  <si>
    <t>Uspostava vatrogasnog servisa</t>
  </si>
  <si>
    <t>Rekonstrukcija kino dvorane u Jablanici</t>
  </si>
  <si>
    <t>Rekonstrukcija stadiona Zlatan Alikadić - Tazlo</t>
  </si>
  <si>
    <t>Obilježavanje naseljenih mijesta, ulica i dr.nastavak obilježavanja</t>
  </si>
  <si>
    <t>Finansiranje izgradnje poslovnih zona-projektovanje, uređenje lokacije ( Podrška unapređenju poslovnih zona)</t>
  </si>
  <si>
    <t>Izgradnja kanalizacionog sistema na Zlatama</t>
  </si>
  <si>
    <t>Trg Alije Izetbegovića (uređenje lokacije,revizija )</t>
  </si>
  <si>
    <t>Uspostavljanje centra za obrazovanje stručnih kadrova</t>
  </si>
  <si>
    <t>Subvencije privrednim subjektima projekat EU ILO-Start-Up (doprinosi)</t>
  </si>
  <si>
    <t xml:space="preserve">Održ. uređaja za prečišć. otp. voda Ostrožac, D.Paprasko (uređenje) </t>
  </si>
  <si>
    <t>Obnova porušenog istorijskog mosta preko rijeke Neretve - ceremonija otvaranja</t>
  </si>
  <si>
    <t>Izgradnja zelene pijace</t>
  </si>
  <si>
    <t>Druga šansa</t>
  </si>
  <si>
    <t>Program socijalnog poduzetništva</t>
  </si>
  <si>
    <t>Izrada sistema za navodnjavanje poljoprivrednih površina</t>
  </si>
  <si>
    <t>Program razvoja agroturizma</t>
  </si>
  <si>
    <t>Izgradnja vanjskog sportskog terena</t>
  </si>
  <si>
    <t>Primljeni tekući transferi od HNK za Dom zdravlja</t>
  </si>
  <si>
    <t>Subvencije JKP- zimsko održavanje lokalnih puteva</t>
  </si>
  <si>
    <t>Rekonstrukcija gradskog vodovoda -suf.</t>
  </si>
  <si>
    <t>Hortikulturalno uređenje Muzeja Bitka za ranjenike na Neretvi - suf.</t>
  </si>
  <si>
    <t>Nabavka adekvatne vanjske scenske pozornice</t>
  </si>
  <si>
    <t>Modernizacija audio-video opreme RTV Jablanica</t>
  </si>
  <si>
    <t>Dovodni cjevovod (Glavnog vodovoda) D.Jablanica-Rezervoar Jablanica</t>
  </si>
  <si>
    <t>Utopljavanje objekata materijalno ugroženih porodica</t>
  </si>
  <si>
    <t>Izgradnja vanjske učionice - eko učionica</t>
  </si>
  <si>
    <t>Nabavka nastavnih učila i opremanje učionica u skladu sa Standardima</t>
  </si>
  <si>
    <t>Obezbjediti tehničke uslove za pristup djece sa poteškoćama u razvoju ustanovi obrazovanja</t>
  </si>
  <si>
    <t>Uređenje sportsko-rekreaciono-turističkog centra (SRTC) Štrbine-Izrada Regulacionog plana SRTC</t>
  </si>
  <si>
    <t>Informaciono Tehnološki centar</t>
  </si>
  <si>
    <t>Obuka uposlenika javnih ustanova na temu protivpožarne zaštite</t>
  </si>
  <si>
    <t>Izrada plana postupanja u slučajevima pojave pandemije, ekološke ili zdravstvene krize</t>
  </si>
  <si>
    <t>Izrada plana i obuke uposlenika iz zaštite od požara u obrazovnim ustanovama</t>
  </si>
  <si>
    <t>Izdaci za ispitivanje vatrogasnih aparata i hidrantske mreže, gromobranske i elektro instalacija u zgradi Općine</t>
  </si>
  <si>
    <t>Podrška  tradicionalnoj poljoprivrednoj proizvodnji i podr. Proj. HELP Muslim Aid, ASB i dr.</t>
  </si>
  <si>
    <t>Sanacija klizišta i mjesta odrona na lokalitetu Podstijenje - projek.</t>
  </si>
  <si>
    <t>Poboljšanje sigurnosnih uslova na lokalnom putu Žarnik -Dragan Selo u MZ Glogošnica - suf.</t>
  </si>
  <si>
    <t>Rekonstrukcija vodovodne i kanalizacione mreže gradski vodovod i šire-projektii sufinansiranja i dr.</t>
  </si>
  <si>
    <t>Izgradnja podzmnih kont.mjesta</t>
  </si>
  <si>
    <t xml:space="preserve">Uređenje dvorišta i parkirališta </t>
  </si>
  <si>
    <t>Završetak izgradnje kanalizacione mreže Baćina-Mirke-Čehari - suf.</t>
  </si>
  <si>
    <t>Groblje za druge (ateističko i sl.)</t>
  </si>
  <si>
    <t xml:space="preserve">Izgradnja  asvaltnog puta Trokuće- S-100         </t>
  </si>
  <si>
    <t>Izrada regulacionog plana G.Kolonija i dr.</t>
  </si>
  <si>
    <t>Projekti participativno budžetiranje - sufinansiranje</t>
  </si>
  <si>
    <t>Izdaci za održavanje objekata u vlasništvu općine</t>
  </si>
  <si>
    <t>Izdaci za priključke u poslovnim prostorima u sportskoj dvorani</t>
  </si>
  <si>
    <t>Uređenje dijela puta Topalov greb - Dobrigošće sufinansiranje</t>
  </si>
  <si>
    <t>Uređenje dijela puta prema Tretištu sufinansiranje</t>
  </si>
  <si>
    <t>Izmještanje glavne vodovodne cijevi - Trokuće</t>
  </si>
  <si>
    <t>Održavanje nekategorisanih puteva u zimskim uslovima</t>
  </si>
  <si>
    <t>Uređenje gradskog groblja harem Jasen</t>
  </si>
  <si>
    <t>VI Pokriće deficita 2017</t>
  </si>
  <si>
    <t>Centar za socijalni rad Jablanica - Savjetovalište i pomoć za djecu sa poteškoćama u razvoju, mlade i odrasle osobe izložene problemima nasilja, toksikomanije i delikvencije i angažovanje logopeda</t>
  </si>
  <si>
    <t>Grant sredstva za JZU Dom zdravlja Jablanica za nabavku patronažnog vozila</t>
  </si>
  <si>
    <t>Izgradnja mrtvačnice (Projektovanje i I faza)</t>
  </si>
  <si>
    <t>Grant sredstva -Fondacija za očuvanje tekovina OOR 92-95 Monografija Jablanice</t>
  </si>
  <si>
    <t>Rekonstrukcija dijela zgrade Općine i sale SP-32</t>
  </si>
  <si>
    <t>Jačanje kapaciteta turističke zajednice, turističkih agencija i  agroturizam</t>
  </si>
  <si>
    <t>Subvencije JKP "Jablanica" - nabavka specijalnog vozila</t>
  </si>
  <si>
    <t>Projekti energetske efikasnosti - suf.</t>
  </si>
  <si>
    <t xml:space="preserve">Izgradnja  asfaltnog puta Trokuće- S-100         </t>
  </si>
  <si>
    <t>Sanacija klizišta suf. ( Donje Paprasko i dr,)</t>
  </si>
  <si>
    <t>Uređenje i sanacija puta prema Rodićima</t>
  </si>
  <si>
    <t>Sanacija puta prema Šabančićima</t>
  </si>
  <si>
    <t>Uređenje puta prema pristaništu i uređenje harema Lug</t>
  </si>
  <si>
    <t>Index 5:4</t>
  </si>
  <si>
    <t>Na osnovu člana 32. i 38..  Zakona o Budžetima - Proračunima u Federaciji BiH ("Službene novine Federacije BiH", broj: 102/13,9/14,13/14,  8/15, 91/15 , 102/15,  104/16, 5/18, 11/19 i 99/19), člana 17. Zakona o principima lokalne samouprave u F BiH ("Sl. novine F BiH " broj 49/06 i 51/09) i člana 18. i 22.   Statuta Općine Jablanica  ("Službeni glasnik Općine Jablanica",  broj: 2/09,  8/16 i 02/20) Općinsko  vijeće  na  sjednici održanoj dana 30.12.2021. godine   donosi</t>
  </si>
  <si>
    <t xml:space="preserve">ZA  2022.  GODINU                                                             </t>
  </si>
  <si>
    <t>Jablanica, 30.12.2021. godine</t>
  </si>
  <si>
    <t>Izrada projekta rekonstrukcija Kamenog mosta u Glogošnici</t>
  </si>
  <si>
    <t xml:space="preserve">OPĆINA JABLANICA                                                                                                                                                                                                      </t>
  </si>
  <si>
    <t xml:space="preserve"> PREDSJEDAVAJUĆI OV-a</t>
  </si>
  <si>
    <t xml:space="preserve">Broj: 02-02-2735-1/21 -13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</si>
  <si>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Emir Muratović, BA  ing.građ.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</si>
</sst>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5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/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1" fontId="3" fillId="0" borderId="0" xfId="0" applyNumberFormat="1" applyFont="1" applyBorder="1"/>
    <xf numFmtId="1" fontId="0" fillId="0" borderId="0" xfId="0" applyNumberFormat="1" applyBorder="1"/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2" fontId="0" fillId="0" borderId="0" xfId="0" applyNumberFormat="1" applyBorder="1"/>
    <xf numFmtId="0" fontId="6" fillId="0" borderId="0" xfId="0" applyFont="1" applyBorder="1" applyAlignment="1">
      <alignment horizontal="right" vertic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9" fillId="0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9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" fontId="9" fillId="2" borderId="1" xfId="0" applyNumberFormat="1" applyFont="1" applyFill="1" applyBorder="1"/>
    <xf numFmtId="165" fontId="9" fillId="2" borderId="1" xfId="0" applyNumberFormat="1" applyFont="1" applyFill="1" applyBorder="1"/>
    <xf numFmtId="164" fontId="9" fillId="2" borderId="1" xfId="1" applyNumberFormat="1" applyFont="1" applyFill="1" applyBorder="1" applyAlignment="1">
      <alignment horizontal="right"/>
    </xf>
    <xf numFmtId="4" fontId="9" fillId="2" borderId="2" xfId="0" applyNumberFormat="1" applyFont="1" applyFill="1" applyBorder="1"/>
    <xf numFmtId="4" fontId="9" fillId="2" borderId="0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4" fontId="4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right"/>
    </xf>
    <xf numFmtId="43" fontId="9" fillId="2" borderId="1" xfId="1" applyFont="1" applyFill="1" applyBorder="1" applyAlignment="1">
      <alignment horizontal="right"/>
    </xf>
    <xf numFmtId="49" fontId="9" fillId="2" borderId="1" xfId="1" applyNumberFormat="1" applyFont="1" applyFill="1" applyBorder="1"/>
    <xf numFmtId="43" fontId="9" fillId="2" borderId="1" xfId="1" applyFont="1" applyFill="1" applyBorder="1"/>
    <xf numFmtId="164" fontId="9" fillId="2" borderId="1" xfId="1" applyNumberFormat="1" applyFont="1" applyFill="1" applyBorder="1"/>
    <xf numFmtId="0" fontId="10" fillId="2" borderId="1" xfId="0" applyFont="1" applyFill="1" applyBorder="1"/>
    <xf numFmtId="49" fontId="4" fillId="2" borderId="1" xfId="1" applyNumberFormat="1" applyFont="1" applyFill="1" applyBorder="1" applyAlignment="1">
      <alignment horizontal="center"/>
    </xf>
    <xf numFmtId="43" fontId="4" fillId="2" borderId="1" xfId="1" applyFont="1" applyFill="1" applyBorder="1"/>
    <xf numFmtId="164" fontId="4" fillId="2" borderId="1" xfId="1" applyNumberFormat="1" applyFont="1" applyFill="1" applyBorder="1" applyAlignment="1">
      <alignment horizontal="right"/>
    </xf>
    <xf numFmtId="165" fontId="4" fillId="2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/>
    <xf numFmtId="0" fontId="10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1" applyNumberFormat="1" applyFont="1" applyFill="1" applyBorder="1"/>
    <xf numFmtId="49" fontId="9" fillId="2" borderId="1" xfId="1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4" xfId="0" applyFont="1" applyFill="1" applyBorder="1" applyAlignment="1">
      <alignment horizontal="center" wrapText="1"/>
    </xf>
    <xf numFmtId="49" fontId="9" fillId="2" borderId="1" xfId="1" applyNumberFormat="1" applyFont="1" applyFill="1" applyBorder="1" applyAlignment="1">
      <alignment horizontal="center" vertical="top"/>
    </xf>
    <xf numFmtId="164" fontId="9" fillId="2" borderId="1" xfId="1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9" fontId="9" fillId="2" borderId="0" xfId="1" applyNumberFormat="1" applyFont="1" applyFill="1" applyBorder="1" applyAlignment="1">
      <alignment horizontal="center"/>
    </xf>
    <xf numFmtId="43" fontId="9" fillId="2" borderId="0" xfId="1" applyFont="1" applyFill="1" applyBorder="1"/>
    <xf numFmtId="0" fontId="9" fillId="2" borderId="2" xfId="0" applyFont="1" applyFill="1" applyBorder="1"/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/>
    </xf>
    <xf numFmtId="165" fontId="4" fillId="2" borderId="1" xfId="1" applyNumberFormat="1" applyFont="1" applyFill="1" applyBorder="1"/>
    <xf numFmtId="4" fontId="9" fillId="2" borderId="6" xfId="0" applyNumberFormat="1" applyFont="1" applyFill="1" applyBorder="1"/>
    <xf numFmtId="0" fontId="9" fillId="2" borderId="5" xfId="0" applyFont="1" applyFill="1" applyBorder="1"/>
    <xf numFmtId="49" fontId="4" fillId="2" borderId="0" xfId="1" applyNumberFormat="1" applyFont="1" applyFill="1" applyBorder="1"/>
    <xf numFmtId="49" fontId="4" fillId="2" borderId="1" xfId="0" applyNumberFormat="1" applyFont="1" applyFill="1" applyBorder="1"/>
    <xf numFmtId="164" fontId="9" fillId="2" borderId="1" xfId="1" applyNumberFormat="1" applyFont="1" applyFill="1" applyBorder="1" applyAlignment="1">
      <alignment wrapText="1"/>
    </xf>
    <xf numFmtId="0" fontId="4" fillId="2" borderId="6" xfId="0" applyFont="1" applyFill="1" applyBorder="1"/>
    <xf numFmtId="0" fontId="4" fillId="2" borderId="4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" fontId="11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left"/>
    </xf>
    <xf numFmtId="4" fontId="9" fillId="2" borderId="1" xfId="0" applyNumberFormat="1" applyFont="1" applyFill="1" applyBorder="1" applyAlignment="1">
      <alignment horizontal="right"/>
    </xf>
    <xf numFmtId="20" fontId="4" fillId="2" borderId="1" xfId="0" applyNumberFormat="1" applyFont="1" applyFill="1" applyBorder="1"/>
    <xf numFmtId="20" fontId="4" fillId="2" borderId="2" xfId="0" applyNumberFormat="1" applyFont="1" applyFill="1" applyBorder="1"/>
    <xf numFmtId="0" fontId="4" fillId="2" borderId="2" xfId="0" applyFont="1" applyFill="1" applyBorder="1"/>
    <xf numFmtId="165" fontId="9" fillId="2" borderId="1" xfId="1" applyNumberFormat="1" applyFont="1" applyFill="1" applyBorder="1" applyAlignment="1">
      <alignment horizontal="right"/>
    </xf>
    <xf numFmtId="165" fontId="9" fillId="2" borderId="1" xfId="1" applyNumberFormat="1" applyFont="1" applyFill="1" applyBorder="1"/>
    <xf numFmtId="20" fontId="4" fillId="2" borderId="7" xfId="0" applyNumberFormat="1" applyFont="1" applyFill="1" applyBorder="1"/>
    <xf numFmtId="0" fontId="4" fillId="2" borderId="7" xfId="0" applyFont="1" applyFill="1" applyBorder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9" fillId="2" borderId="0" xfId="1" applyNumberFormat="1" applyFont="1" applyFill="1" applyBorder="1"/>
    <xf numFmtId="49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2" fillId="2" borderId="0" xfId="0" applyFont="1" applyFill="1"/>
    <xf numFmtId="164" fontId="4" fillId="2" borderId="0" xfId="0" applyNumberFormat="1" applyFont="1" applyFill="1"/>
    <xf numFmtId="3" fontId="9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13" fillId="2" borderId="0" xfId="0" applyFont="1" applyFill="1" applyBorder="1" applyAlignment="1"/>
    <xf numFmtId="2" fontId="10" fillId="2" borderId="1" xfId="0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20" fontId="4" fillId="2" borderId="0" xfId="0" applyNumberFormat="1" applyFont="1" applyFill="1" applyBorder="1" applyAlignment="1">
      <alignment vertical="center"/>
    </xf>
    <xf numFmtId="165" fontId="9" fillId="2" borderId="0" xfId="1" applyNumberFormat="1" applyFont="1" applyFill="1" applyBorder="1"/>
    <xf numFmtId="165" fontId="9" fillId="2" borderId="0" xfId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20" fontId="4" fillId="2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2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20" fontId="4" fillId="2" borderId="0" xfId="0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</cellXfs>
  <cellStyles count="2">
    <cellStyle name="Normalan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8"/>
  <sheetViews>
    <sheetView tabSelected="1" topLeftCell="A452" zoomScale="106" zoomScaleNormal="106" zoomScaleSheetLayoutView="100" workbookViewId="0">
      <selection activeCell="B339" sqref="B339:B342"/>
    </sheetView>
  </sheetViews>
  <sheetFormatPr defaultColWidth="9.140625" defaultRowHeight="12" x14ac:dyDescent="0.2"/>
  <cols>
    <col min="1" max="1" width="8.5703125" style="30" customWidth="1"/>
    <col min="2" max="2" width="43.140625" style="30" customWidth="1"/>
    <col min="3" max="3" width="5.85546875" style="30" customWidth="1"/>
    <col min="4" max="5" width="14.7109375" style="31" customWidth="1"/>
    <col min="6" max="6" width="8.140625" style="31" customWidth="1"/>
    <col min="7" max="8" width="9.140625" style="30"/>
    <col min="9" max="9" width="12.28515625" style="30" customWidth="1"/>
    <col min="10" max="16384" width="9.140625" style="30"/>
  </cols>
  <sheetData>
    <row r="1" spans="1:10" ht="14.25" customHeight="1" x14ac:dyDescent="0.2">
      <c r="E1" s="140"/>
      <c r="F1" s="140"/>
    </row>
    <row r="2" spans="1:10" ht="12" customHeight="1" x14ac:dyDescent="0.2">
      <c r="A2" s="141" t="s">
        <v>446</v>
      </c>
      <c r="B2" s="141"/>
      <c r="C2" s="141"/>
      <c r="D2" s="141"/>
      <c r="E2" s="141"/>
      <c r="F2" s="141"/>
    </row>
    <row r="3" spans="1:10" ht="12" customHeight="1" x14ac:dyDescent="0.2">
      <c r="A3" s="141"/>
      <c r="B3" s="141"/>
      <c r="C3" s="141"/>
      <c r="D3" s="141"/>
      <c r="E3" s="141"/>
      <c r="F3" s="141"/>
    </row>
    <row r="4" spans="1:10" ht="12" customHeight="1" x14ac:dyDescent="0.2">
      <c r="A4" s="141"/>
      <c r="B4" s="141"/>
      <c r="C4" s="141"/>
      <c r="D4" s="141"/>
      <c r="E4" s="141"/>
      <c r="F4" s="141"/>
    </row>
    <row r="5" spans="1:10" ht="12" customHeight="1" x14ac:dyDescent="0.2">
      <c r="A5" s="141"/>
      <c r="B5" s="141"/>
      <c r="C5" s="141"/>
      <c r="D5" s="141"/>
      <c r="E5" s="141"/>
      <c r="F5" s="141"/>
    </row>
    <row r="6" spans="1:10" ht="10.5" customHeight="1" x14ac:dyDescent="0.2">
      <c r="A6" s="141"/>
      <c r="B6" s="141"/>
      <c r="C6" s="141"/>
      <c r="D6" s="141"/>
      <c r="E6" s="141"/>
      <c r="F6" s="141"/>
    </row>
    <row r="7" spans="1:10" s="33" customFormat="1" x14ac:dyDescent="0.2">
      <c r="A7" s="32"/>
      <c r="B7" s="32"/>
      <c r="C7" s="32"/>
      <c r="D7" s="32"/>
      <c r="E7" s="140"/>
      <c r="F7" s="140"/>
    </row>
    <row r="8" spans="1:10" s="128" customFormat="1" ht="15.75" customHeight="1" x14ac:dyDescent="0.2">
      <c r="A8" s="143" t="s">
        <v>333</v>
      </c>
      <c r="B8" s="143"/>
      <c r="C8" s="143"/>
      <c r="D8" s="143"/>
      <c r="E8" s="143"/>
      <c r="F8" s="143"/>
      <c r="J8" s="127"/>
    </row>
    <row r="9" spans="1:10" s="33" customFormat="1" x14ac:dyDescent="0.2">
      <c r="A9" s="143" t="s">
        <v>447</v>
      </c>
      <c r="B9" s="143"/>
      <c r="C9" s="143"/>
      <c r="D9" s="143"/>
      <c r="E9" s="143"/>
      <c r="F9" s="143"/>
    </row>
    <row r="10" spans="1:10" ht="16.5" customHeight="1" x14ac:dyDescent="0.2">
      <c r="A10" s="143" t="s">
        <v>329</v>
      </c>
      <c r="B10" s="143"/>
      <c r="C10" s="143"/>
      <c r="D10" s="143"/>
      <c r="E10" s="143"/>
      <c r="F10" s="143"/>
    </row>
    <row r="11" spans="1:10" ht="26.25" customHeight="1" x14ac:dyDescent="0.2">
      <c r="A11" s="145" t="s">
        <v>334</v>
      </c>
      <c r="B11" s="145"/>
      <c r="C11" s="145"/>
      <c r="D11" s="145"/>
      <c r="E11" s="145"/>
      <c r="F11" s="145"/>
    </row>
    <row r="12" spans="1:10" ht="26.25" customHeight="1" x14ac:dyDescent="0.2">
      <c r="A12" s="34" t="s">
        <v>10</v>
      </c>
      <c r="B12" s="35"/>
      <c r="C12" s="35"/>
      <c r="D12" s="36"/>
      <c r="E12" s="36"/>
      <c r="F12" s="36"/>
    </row>
    <row r="13" spans="1:10" s="32" customFormat="1" ht="48" customHeight="1" x14ac:dyDescent="0.2">
      <c r="A13" s="37"/>
      <c r="B13" s="38" t="s">
        <v>0</v>
      </c>
      <c r="C13" s="39" t="s">
        <v>309</v>
      </c>
      <c r="D13" s="39" t="s">
        <v>335</v>
      </c>
      <c r="E13" s="39" t="s">
        <v>336</v>
      </c>
      <c r="F13" s="39" t="s">
        <v>445</v>
      </c>
    </row>
    <row r="14" spans="1:10" ht="13.5" customHeight="1" x14ac:dyDescent="0.2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</row>
    <row r="15" spans="1:10" x14ac:dyDescent="0.2">
      <c r="A15" s="105" t="s">
        <v>149</v>
      </c>
      <c r="B15" s="41" t="s">
        <v>154</v>
      </c>
      <c r="C15" s="42"/>
      <c r="D15" s="106">
        <f>$D$78</f>
        <v>9866300</v>
      </c>
      <c r="E15" s="42">
        <f>$E$78</f>
        <v>9961013</v>
      </c>
      <c r="F15" s="43">
        <f>E15/D15*100</f>
        <v>100.95996472841897</v>
      </c>
      <c r="I15" s="31"/>
    </row>
    <row r="16" spans="1:10" x14ac:dyDescent="0.2">
      <c r="A16" s="107" t="s">
        <v>155</v>
      </c>
      <c r="B16" s="41" t="s">
        <v>128</v>
      </c>
      <c r="C16" s="42"/>
      <c r="D16" s="42">
        <f>$D$85</f>
        <v>9866300</v>
      </c>
      <c r="E16" s="42">
        <f>$E$85</f>
        <v>9961013</v>
      </c>
      <c r="F16" s="43">
        <f>E16/D16*100</f>
        <v>100.95996472841897</v>
      </c>
    </row>
    <row r="17" spans="1:6" x14ac:dyDescent="0.2">
      <c r="A17" s="108" t="s">
        <v>20</v>
      </c>
      <c r="B17" s="109" t="s">
        <v>20</v>
      </c>
      <c r="C17" s="45"/>
      <c r="D17" s="45">
        <f>D15-D16</f>
        <v>0</v>
      </c>
      <c r="E17" s="45">
        <f>E15-E16</f>
        <v>0</v>
      </c>
      <c r="F17" s="43"/>
    </row>
    <row r="18" spans="1:6" x14ac:dyDescent="0.2">
      <c r="A18" s="112"/>
      <c r="B18" s="113"/>
      <c r="C18" s="46"/>
      <c r="D18" s="46"/>
      <c r="E18" s="46"/>
      <c r="F18" s="46"/>
    </row>
    <row r="19" spans="1:6" x14ac:dyDescent="0.2">
      <c r="A19" s="144"/>
      <c r="B19" s="144"/>
      <c r="C19" s="144"/>
      <c r="D19" s="144"/>
      <c r="E19" s="144"/>
      <c r="F19" s="144"/>
    </row>
    <row r="20" spans="1:6" s="133" customFormat="1" ht="16.5" customHeight="1" x14ac:dyDescent="0.2">
      <c r="A20" s="146" t="s">
        <v>330</v>
      </c>
      <c r="B20" s="146"/>
      <c r="C20" s="146"/>
      <c r="D20" s="146"/>
      <c r="E20" s="146"/>
      <c r="F20" s="146"/>
    </row>
    <row r="21" spans="1:6" ht="12.75" customHeight="1" x14ac:dyDescent="0.2">
      <c r="A21" s="142" t="s">
        <v>327</v>
      </c>
      <c r="B21" s="142"/>
      <c r="C21" s="142"/>
      <c r="D21" s="142"/>
      <c r="E21" s="142"/>
      <c r="F21" s="142"/>
    </row>
    <row r="22" spans="1:6" ht="11.25" customHeight="1" x14ac:dyDescent="0.2">
      <c r="A22" s="34"/>
      <c r="B22" s="35"/>
      <c r="C22" s="35"/>
      <c r="D22" s="36"/>
      <c r="E22" s="36"/>
      <c r="F22" s="36"/>
    </row>
    <row r="23" spans="1:6" ht="11.25" customHeight="1" x14ac:dyDescent="0.2">
      <c r="A23" s="136" t="s">
        <v>153</v>
      </c>
      <c r="B23" s="136"/>
      <c r="C23" s="136"/>
      <c r="D23" s="36"/>
      <c r="E23" s="36"/>
      <c r="F23" s="36"/>
    </row>
    <row r="24" spans="1:6" ht="48" customHeight="1" x14ac:dyDescent="0.2">
      <c r="A24" s="37"/>
      <c r="B24" s="38" t="s">
        <v>0</v>
      </c>
      <c r="C24" s="39" t="s">
        <v>309</v>
      </c>
      <c r="D24" s="39" t="s">
        <v>335</v>
      </c>
      <c r="E24" s="39" t="s">
        <v>336</v>
      </c>
      <c r="F24" s="39" t="s">
        <v>445</v>
      </c>
    </row>
    <row r="25" spans="1:6" ht="10.5" customHeight="1" x14ac:dyDescent="0.2">
      <c r="A25" s="40">
        <v>1</v>
      </c>
      <c r="B25" s="40">
        <v>2</v>
      </c>
      <c r="C25" s="40">
        <v>3</v>
      </c>
      <c r="D25" s="40">
        <v>4</v>
      </c>
      <c r="E25" s="40">
        <v>5</v>
      </c>
      <c r="F25" s="40">
        <v>6</v>
      </c>
    </row>
    <row r="26" spans="1:6" ht="26.25" customHeight="1" x14ac:dyDescent="0.2">
      <c r="A26" s="47">
        <v>710000</v>
      </c>
      <c r="B26" s="48" t="s">
        <v>33</v>
      </c>
      <c r="C26" s="42"/>
      <c r="D26" s="42">
        <f>SUM(D27:D32)</f>
        <v>2202000</v>
      </c>
      <c r="E26" s="42">
        <f>SUM(E27:E32)</f>
        <v>2412000</v>
      </c>
      <c r="F26" s="43">
        <f t="shared" ref="F26:F66" si="0">E26/D26*100</f>
        <v>109.53678474114442</v>
      </c>
    </row>
    <row r="27" spans="1:6" ht="13.5" customHeight="1" x14ac:dyDescent="0.2">
      <c r="A27" s="40">
        <v>714100</v>
      </c>
      <c r="B27" s="70" t="s">
        <v>15</v>
      </c>
      <c r="C27" s="49"/>
      <c r="D27" s="50">
        <v>382000</v>
      </c>
      <c r="E27" s="50">
        <v>382000</v>
      </c>
      <c r="F27" s="51">
        <f t="shared" si="0"/>
        <v>100</v>
      </c>
    </row>
    <row r="28" spans="1:6" ht="13.5" customHeight="1" x14ac:dyDescent="0.2">
      <c r="A28" s="40">
        <v>716000</v>
      </c>
      <c r="B28" s="70" t="s">
        <v>137</v>
      </c>
      <c r="C28" s="42"/>
      <c r="D28" s="50">
        <v>600000</v>
      </c>
      <c r="E28" s="50">
        <v>600000</v>
      </c>
      <c r="F28" s="51">
        <f t="shared" si="0"/>
        <v>100</v>
      </c>
    </row>
    <row r="29" spans="1:6" ht="12.75" customHeight="1" x14ac:dyDescent="0.2">
      <c r="A29" s="40">
        <v>717141</v>
      </c>
      <c r="B29" s="70" t="s">
        <v>45</v>
      </c>
      <c r="C29" s="42"/>
      <c r="D29" s="116">
        <v>1100000</v>
      </c>
      <c r="E29" s="116">
        <v>1310000</v>
      </c>
      <c r="F29" s="51">
        <f t="shared" si="0"/>
        <v>119.09090909090909</v>
      </c>
    </row>
    <row r="30" spans="1:6" ht="11.25" customHeight="1" x14ac:dyDescent="0.2">
      <c r="A30" s="40">
        <v>717131</v>
      </c>
      <c r="B30" s="52" t="s">
        <v>16</v>
      </c>
      <c r="C30" s="49"/>
      <c r="D30" s="50">
        <v>115000</v>
      </c>
      <c r="E30" s="50">
        <v>115000</v>
      </c>
      <c r="F30" s="51">
        <f t="shared" si="0"/>
        <v>100</v>
      </c>
    </row>
    <row r="31" spans="1:6" ht="11.25" customHeight="1" x14ac:dyDescent="0.2">
      <c r="A31" s="40">
        <v>713000</v>
      </c>
      <c r="B31" s="52" t="s">
        <v>209</v>
      </c>
      <c r="C31" s="49"/>
      <c r="D31" s="50">
        <v>3000</v>
      </c>
      <c r="E31" s="50">
        <v>3000</v>
      </c>
      <c r="F31" s="51">
        <f t="shared" si="0"/>
        <v>100</v>
      </c>
    </row>
    <row r="32" spans="1:6" x14ac:dyDescent="0.2">
      <c r="A32" s="40">
        <v>719000</v>
      </c>
      <c r="B32" s="52" t="s">
        <v>51</v>
      </c>
      <c r="C32" s="49"/>
      <c r="D32" s="50">
        <v>2000</v>
      </c>
      <c r="E32" s="50">
        <v>2000</v>
      </c>
      <c r="F32" s="51">
        <f t="shared" si="0"/>
        <v>100</v>
      </c>
    </row>
    <row r="33" spans="1:6" ht="16.5" customHeight="1" x14ac:dyDescent="0.2">
      <c r="A33" s="47">
        <v>720000</v>
      </c>
      <c r="B33" s="37" t="s">
        <v>34</v>
      </c>
      <c r="C33" s="42"/>
      <c r="D33" s="42">
        <f>D34+D51</f>
        <v>6982300</v>
      </c>
      <c r="E33" s="42">
        <f>E34+E51</f>
        <v>6636253</v>
      </c>
      <c r="F33" s="43">
        <f t="shared" si="0"/>
        <v>95.043939676037979</v>
      </c>
    </row>
    <row r="34" spans="1:6" ht="14.25" customHeight="1" x14ac:dyDescent="0.2">
      <c r="A34" s="47"/>
      <c r="B34" s="37" t="s">
        <v>35</v>
      </c>
      <c r="C34" s="42"/>
      <c r="D34" s="42">
        <f>SUM(D35:D44)+D48+D49+D50</f>
        <v>6463300</v>
      </c>
      <c r="E34" s="42">
        <f>SUM(E35:E44)+E48+E49+E50</f>
        <v>6037253</v>
      </c>
      <c r="F34" s="43">
        <f t="shared" si="0"/>
        <v>93.408212523014555</v>
      </c>
    </row>
    <row r="35" spans="1:6" x14ac:dyDescent="0.2">
      <c r="A35" s="40">
        <v>721100</v>
      </c>
      <c r="B35" s="70" t="s">
        <v>150</v>
      </c>
      <c r="C35" s="42"/>
      <c r="D35" s="49">
        <v>45300</v>
      </c>
      <c r="E35" s="49">
        <v>150000</v>
      </c>
      <c r="F35" s="51">
        <f t="shared" si="0"/>
        <v>331.12582781456956</v>
      </c>
    </row>
    <row r="36" spans="1:6" x14ac:dyDescent="0.2">
      <c r="A36" s="40">
        <v>721100</v>
      </c>
      <c r="B36" s="70" t="s">
        <v>52</v>
      </c>
      <c r="C36" s="49"/>
      <c r="D36" s="49">
        <v>25000</v>
      </c>
      <c r="E36" s="49">
        <v>25000</v>
      </c>
      <c r="F36" s="51">
        <f t="shared" si="0"/>
        <v>100</v>
      </c>
    </row>
    <row r="37" spans="1:6" x14ac:dyDescent="0.2">
      <c r="A37" s="40">
        <v>721100</v>
      </c>
      <c r="B37" s="70" t="s">
        <v>278</v>
      </c>
      <c r="C37" s="49"/>
      <c r="D37" s="49">
        <v>530000</v>
      </c>
      <c r="E37" s="49">
        <v>530000</v>
      </c>
      <c r="F37" s="51">
        <f t="shared" si="0"/>
        <v>100</v>
      </c>
    </row>
    <row r="38" spans="1:6" ht="13.5" customHeight="1" x14ac:dyDescent="0.2">
      <c r="A38" s="40">
        <v>722431</v>
      </c>
      <c r="B38" s="70" t="s">
        <v>54</v>
      </c>
      <c r="C38" s="49"/>
      <c r="D38" s="49">
        <v>100000</v>
      </c>
      <c r="E38" s="49">
        <v>100000</v>
      </c>
      <c r="F38" s="51">
        <f t="shared" si="0"/>
        <v>100</v>
      </c>
    </row>
    <row r="39" spans="1:6" ht="11.25" customHeight="1" x14ac:dyDescent="0.2">
      <c r="A39" s="40">
        <v>722432</v>
      </c>
      <c r="B39" s="70" t="s">
        <v>56</v>
      </c>
      <c r="C39" s="49"/>
      <c r="D39" s="49">
        <v>60000</v>
      </c>
      <c r="E39" s="49">
        <v>60000</v>
      </c>
      <c r="F39" s="51">
        <f t="shared" si="0"/>
        <v>100</v>
      </c>
    </row>
    <row r="40" spans="1:6" ht="12" customHeight="1" x14ac:dyDescent="0.2">
      <c r="A40" s="40">
        <v>722433</v>
      </c>
      <c r="B40" s="70" t="s">
        <v>57</v>
      </c>
      <c r="C40" s="49"/>
      <c r="D40" s="49">
        <v>170000</v>
      </c>
      <c r="E40" s="49">
        <v>120000</v>
      </c>
      <c r="F40" s="51">
        <f t="shared" si="0"/>
        <v>70.588235294117652</v>
      </c>
    </row>
    <row r="41" spans="1:6" ht="14.25" customHeight="1" x14ac:dyDescent="0.2">
      <c r="A41" s="40">
        <v>722434</v>
      </c>
      <c r="B41" s="70" t="s">
        <v>58</v>
      </c>
      <c r="C41" s="49"/>
      <c r="D41" s="49">
        <v>100000</v>
      </c>
      <c r="E41" s="49">
        <v>30000</v>
      </c>
      <c r="F41" s="51">
        <f t="shared" si="0"/>
        <v>30</v>
      </c>
    </row>
    <row r="42" spans="1:6" ht="12" customHeight="1" x14ac:dyDescent="0.2">
      <c r="A42" s="40">
        <v>722435</v>
      </c>
      <c r="B42" s="70" t="s">
        <v>55</v>
      </c>
      <c r="C42" s="49"/>
      <c r="D42" s="49">
        <v>350000</v>
      </c>
      <c r="E42" s="49">
        <v>230000</v>
      </c>
      <c r="F42" s="51">
        <f t="shared" si="0"/>
        <v>65.714285714285708</v>
      </c>
    </row>
    <row r="43" spans="1:6" ht="12" customHeight="1" x14ac:dyDescent="0.2">
      <c r="A43" s="40">
        <v>722436</v>
      </c>
      <c r="B43" s="70" t="s">
        <v>120</v>
      </c>
      <c r="C43" s="49"/>
      <c r="D43" s="49">
        <v>10000</v>
      </c>
      <c r="E43" s="49">
        <v>20000</v>
      </c>
      <c r="F43" s="51">
        <f t="shared" si="0"/>
        <v>200</v>
      </c>
    </row>
    <row r="44" spans="1:6" ht="13.5" customHeight="1" x14ac:dyDescent="0.2">
      <c r="A44" s="40"/>
      <c r="B44" s="37" t="s">
        <v>59</v>
      </c>
      <c r="C44" s="49"/>
      <c r="D44" s="42">
        <f>SUM(D45:D47)</f>
        <v>440000</v>
      </c>
      <c r="E44" s="42">
        <f>SUM(E45:E47)</f>
        <v>285000</v>
      </c>
      <c r="F44" s="43">
        <f t="shared" si="0"/>
        <v>64.772727272727266</v>
      </c>
    </row>
    <row r="45" spans="1:6" ht="12" customHeight="1" x14ac:dyDescent="0.2">
      <c r="A45" s="53">
        <v>722433</v>
      </c>
      <c r="B45" s="70" t="s">
        <v>60</v>
      </c>
      <c r="C45" s="49"/>
      <c r="D45" s="49">
        <v>200000</v>
      </c>
      <c r="E45" s="49">
        <v>130000</v>
      </c>
      <c r="F45" s="51">
        <f t="shared" si="0"/>
        <v>65</v>
      </c>
    </row>
    <row r="46" spans="1:6" ht="12" customHeight="1" x14ac:dyDescent="0.2">
      <c r="A46" s="53">
        <v>722437</v>
      </c>
      <c r="B46" s="70" t="s">
        <v>61</v>
      </c>
      <c r="C46" s="49"/>
      <c r="D46" s="49">
        <v>5000</v>
      </c>
      <c r="E46" s="49">
        <v>5000</v>
      </c>
      <c r="F46" s="51">
        <f t="shared" si="0"/>
        <v>100</v>
      </c>
    </row>
    <row r="47" spans="1:6" ht="12" customHeight="1" x14ac:dyDescent="0.2">
      <c r="A47" s="53">
        <v>722435</v>
      </c>
      <c r="B47" s="70" t="s">
        <v>119</v>
      </c>
      <c r="C47" s="49"/>
      <c r="D47" s="49">
        <v>235000</v>
      </c>
      <c r="E47" s="49">
        <v>150000</v>
      </c>
      <c r="F47" s="51">
        <f t="shared" si="0"/>
        <v>63.829787234042556</v>
      </c>
    </row>
    <row r="48" spans="1:6" ht="13.5" customHeight="1" x14ac:dyDescent="0.2">
      <c r="A48" s="40">
        <v>722443</v>
      </c>
      <c r="B48" s="70" t="s">
        <v>62</v>
      </c>
      <c r="C48" s="49"/>
      <c r="D48" s="49">
        <v>4611000</v>
      </c>
      <c r="E48" s="49">
        <v>4465253</v>
      </c>
      <c r="F48" s="51">
        <f t="shared" si="0"/>
        <v>96.839145521578828</v>
      </c>
    </row>
    <row r="49" spans="1:6" ht="13.5" customHeight="1" x14ac:dyDescent="0.2">
      <c r="A49" s="40">
        <v>722449</v>
      </c>
      <c r="B49" s="70" t="s">
        <v>63</v>
      </c>
      <c r="C49" s="49"/>
      <c r="D49" s="49">
        <v>20000</v>
      </c>
      <c r="E49" s="49">
        <v>20000</v>
      </c>
      <c r="F49" s="51">
        <f t="shared" si="0"/>
        <v>100</v>
      </c>
    </row>
    <row r="50" spans="1:6" x14ac:dyDescent="0.2">
      <c r="A50" s="54">
        <v>722460</v>
      </c>
      <c r="B50" s="70" t="s">
        <v>64</v>
      </c>
      <c r="C50" s="49"/>
      <c r="D50" s="49">
        <v>2000</v>
      </c>
      <c r="E50" s="49">
        <v>2000</v>
      </c>
      <c r="F50" s="51">
        <f t="shared" si="0"/>
        <v>100</v>
      </c>
    </row>
    <row r="51" spans="1:6" ht="14.25" customHeight="1" x14ac:dyDescent="0.2">
      <c r="A51" s="55"/>
      <c r="B51" s="150" t="s">
        <v>199</v>
      </c>
      <c r="C51" s="41"/>
      <c r="D51" s="45">
        <f>SUM(D52:D60)</f>
        <v>519000</v>
      </c>
      <c r="E51" s="45">
        <f>SUM(E52:E60)</f>
        <v>599000</v>
      </c>
      <c r="F51" s="43">
        <f t="shared" si="0"/>
        <v>115.41425818882468</v>
      </c>
    </row>
    <row r="52" spans="1:6" x14ac:dyDescent="0.2">
      <c r="A52" s="40">
        <v>722100</v>
      </c>
      <c r="B52" s="70" t="s">
        <v>53</v>
      </c>
      <c r="C52" s="49"/>
      <c r="D52" s="49">
        <v>50000</v>
      </c>
      <c r="E52" s="49">
        <v>50000</v>
      </c>
      <c r="F52" s="51">
        <f t="shared" si="0"/>
        <v>100</v>
      </c>
    </row>
    <row r="53" spans="1:6" x14ac:dyDescent="0.2">
      <c r="A53" s="40">
        <v>722300</v>
      </c>
      <c r="B53" s="52" t="s">
        <v>65</v>
      </c>
      <c r="C53" s="49"/>
      <c r="D53" s="49">
        <v>10000</v>
      </c>
      <c r="E53" s="49">
        <v>90000</v>
      </c>
      <c r="F53" s="51">
        <f t="shared" si="0"/>
        <v>900</v>
      </c>
    </row>
    <row r="54" spans="1:6" ht="11.25" customHeight="1" x14ac:dyDescent="0.2">
      <c r="A54" s="40">
        <v>722329</v>
      </c>
      <c r="B54" s="70" t="s">
        <v>182</v>
      </c>
      <c r="C54" s="49"/>
      <c r="D54" s="49">
        <v>300000</v>
      </c>
      <c r="E54" s="49">
        <v>300000</v>
      </c>
      <c r="F54" s="51">
        <f t="shared" si="0"/>
        <v>100</v>
      </c>
    </row>
    <row r="55" spans="1:6" x14ac:dyDescent="0.2">
      <c r="A55" s="40">
        <v>722515</v>
      </c>
      <c r="B55" s="70" t="s">
        <v>66</v>
      </c>
      <c r="C55" s="49"/>
      <c r="D55" s="49">
        <v>2000</v>
      </c>
      <c r="E55" s="49">
        <v>2000</v>
      </c>
      <c r="F55" s="51">
        <f t="shared" si="0"/>
        <v>100</v>
      </c>
    </row>
    <row r="56" spans="1:6" x14ac:dyDescent="0.2">
      <c r="A56" s="40">
        <v>722516</v>
      </c>
      <c r="B56" s="70" t="s">
        <v>67</v>
      </c>
      <c r="C56" s="49"/>
      <c r="D56" s="49">
        <v>6000</v>
      </c>
      <c r="E56" s="49">
        <v>6000</v>
      </c>
      <c r="F56" s="51">
        <f t="shared" si="0"/>
        <v>100</v>
      </c>
    </row>
    <row r="57" spans="1:6" x14ac:dyDescent="0.2">
      <c r="A57" s="40">
        <v>722530</v>
      </c>
      <c r="B57" s="70" t="s">
        <v>68</v>
      </c>
      <c r="C57" s="49"/>
      <c r="D57" s="49">
        <v>60000</v>
      </c>
      <c r="E57" s="49">
        <v>60000</v>
      </c>
      <c r="F57" s="51">
        <f t="shared" si="0"/>
        <v>100</v>
      </c>
    </row>
    <row r="58" spans="1:6" x14ac:dyDescent="0.2">
      <c r="A58" s="40">
        <v>722580</v>
      </c>
      <c r="B58" s="70" t="s">
        <v>69</v>
      </c>
      <c r="C58" s="49"/>
      <c r="D58" s="49">
        <v>45000</v>
      </c>
      <c r="E58" s="49">
        <v>45000</v>
      </c>
      <c r="F58" s="51">
        <f t="shared" si="0"/>
        <v>100</v>
      </c>
    </row>
    <row r="59" spans="1:6" x14ac:dyDescent="0.2">
      <c r="A59" s="40">
        <v>722600</v>
      </c>
      <c r="B59" s="70" t="s">
        <v>70</v>
      </c>
      <c r="C59" s="49"/>
      <c r="D59" s="49">
        <v>45000</v>
      </c>
      <c r="E59" s="49">
        <v>45000</v>
      </c>
      <c r="F59" s="51">
        <f t="shared" si="0"/>
        <v>100</v>
      </c>
    </row>
    <row r="60" spans="1:6" x14ac:dyDescent="0.2">
      <c r="A60" s="40">
        <v>722700</v>
      </c>
      <c r="B60" s="52" t="s">
        <v>71</v>
      </c>
      <c r="C60" s="49"/>
      <c r="D60" s="49">
        <v>1000</v>
      </c>
      <c r="E60" s="49">
        <v>1000</v>
      </c>
      <c r="F60" s="51">
        <f t="shared" si="0"/>
        <v>100</v>
      </c>
    </row>
    <row r="61" spans="1:6" ht="14.25" customHeight="1" x14ac:dyDescent="0.2">
      <c r="A61" s="47">
        <v>730000</v>
      </c>
      <c r="B61" s="37" t="s">
        <v>74</v>
      </c>
      <c r="C61" s="42"/>
      <c r="D61" s="42">
        <f>SUM(D62:D68)</f>
        <v>637000</v>
      </c>
      <c r="E61" s="42">
        <f>SUM(E62:E68)</f>
        <v>892760</v>
      </c>
      <c r="F61" s="43">
        <f t="shared" si="0"/>
        <v>140.15070643642071</v>
      </c>
    </row>
    <row r="62" spans="1:6" ht="27.75" customHeight="1" x14ac:dyDescent="0.2">
      <c r="A62" s="40">
        <v>731000</v>
      </c>
      <c r="B62" s="70" t="s">
        <v>316</v>
      </c>
      <c r="C62" s="42"/>
      <c r="D62" s="49">
        <v>37000</v>
      </c>
      <c r="E62" s="49">
        <v>0</v>
      </c>
      <c r="F62" s="51">
        <f t="shared" si="0"/>
        <v>0</v>
      </c>
    </row>
    <row r="63" spans="1:6" x14ac:dyDescent="0.2">
      <c r="A63" s="40">
        <v>732000</v>
      </c>
      <c r="B63" s="70" t="s">
        <v>72</v>
      </c>
      <c r="C63" s="49"/>
      <c r="D63" s="49">
        <v>50000</v>
      </c>
      <c r="E63" s="49">
        <v>50000</v>
      </c>
      <c r="F63" s="51">
        <f t="shared" si="0"/>
        <v>100</v>
      </c>
    </row>
    <row r="64" spans="1:6" x14ac:dyDescent="0.2">
      <c r="A64" s="40">
        <v>732000</v>
      </c>
      <c r="B64" s="70" t="s">
        <v>337</v>
      </c>
      <c r="C64" s="56"/>
      <c r="D64" s="49">
        <v>100000</v>
      </c>
      <c r="E64" s="49">
        <v>225000</v>
      </c>
      <c r="F64" s="51">
        <f t="shared" si="0"/>
        <v>225</v>
      </c>
    </row>
    <row r="65" spans="1:6" hidden="1" x14ac:dyDescent="0.2">
      <c r="A65" s="40">
        <v>732000</v>
      </c>
      <c r="B65" s="70" t="s">
        <v>73</v>
      </c>
      <c r="C65" s="56"/>
      <c r="D65" s="100"/>
      <c r="E65" s="49"/>
      <c r="F65" s="51" t="e">
        <f t="shared" si="0"/>
        <v>#DIV/0!</v>
      </c>
    </row>
    <row r="66" spans="1:6" ht="13.5" customHeight="1" x14ac:dyDescent="0.2">
      <c r="A66" s="40">
        <v>732000</v>
      </c>
      <c r="B66" s="70" t="s">
        <v>166</v>
      </c>
      <c r="C66" s="56"/>
      <c r="D66" s="49">
        <v>300000</v>
      </c>
      <c r="E66" s="49">
        <v>250000</v>
      </c>
      <c r="F66" s="51">
        <f t="shared" si="0"/>
        <v>83.333333333333343</v>
      </c>
    </row>
    <row r="67" spans="1:6" ht="13.5" customHeight="1" x14ac:dyDescent="0.2">
      <c r="A67" s="40">
        <v>732000</v>
      </c>
      <c r="B67" s="70" t="s">
        <v>396</v>
      </c>
      <c r="C67" s="56"/>
      <c r="D67" s="49">
        <v>0</v>
      </c>
      <c r="E67" s="49">
        <v>197760</v>
      </c>
      <c r="F67" s="51">
        <v>0</v>
      </c>
    </row>
    <row r="68" spans="1:6" x14ac:dyDescent="0.2">
      <c r="A68" s="40">
        <v>732000</v>
      </c>
      <c r="B68" s="70" t="s">
        <v>211</v>
      </c>
      <c r="C68" s="56"/>
      <c r="D68" s="49">
        <v>150000</v>
      </c>
      <c r="E68" s="49">
        <v>170000</v>
      </c>
      <c r="F68" s="51">
        <f t="shared" ref="F68:F78" si="1">E68/D68*100</f>
        <v>113.33333333333333</v>
      </c>
    </row>
    <row r="69" spans="1:6" hidden="1" x14ac:dyDescent="0.2">
      <c r="A69" s="47">
        <v>740000</v>
      </c>
      <c r="B69" s="37" t="s">
        <v>276</v>
      </c>
      <c r="C69" s="56"/>
      <c r="D69" s="42">
        <f>SUM(D71:D72)</f>
        <v>0</v>
      </c>
      <c r="E69" s="42">
        <f>SUM(E71:E72)</f>
        <v>0</v>
      </c>
      <c r="F69" s="51" t="e">
        <f t="shared" si="1"/>
        <v>#DIV/0!</v>
      </c>
    </row>
    <row r="70" spans="1:6" ht="13.5" hidden="1" customHeight="1" x14ac:dyDescent="0.2">
      <c r="A70" s="47">
        <v>770000</v>
      </c>
      <c r="B70" s="37" t="s">
        <v>277</v>
      </c>
      <c r="C70" s="56"/>
      <c r="D70" s="42">
        <v>0</v>
      </c>
      <c r="E70" s="49"/>
      <c r="F70" s="51" t="e">
        <f t="shared" si="1"/>
        <v>#DIV/0!</v>
      </c>
    </row>
    <row r="71" spans="1:6" ht="13.5" hidden="1" customHeight="1" x14ac:dyDescent="0.2">
      <c r="A71" s="40">
        <v>740000</v>
      </c>
      <c r="B71" s="70" t="s">
        <v>279</v>
      </c>
      <c r="C71" s="56"/>
      <c r="D71" s="49">
        <v>0</v>
      </c>
      <c r="E71" s="49">
        <v>0</v>
      </c>
      <c r="F71" s="51" t="e">
        <f t="shared" si="1"/>
        <v>#DIV/0!</v>
      </c>
    </row>
    <row r="72" spans="1:6" ht="13.5" hidden="1" customHeight="1" x14ac:dyDescent="0.2">
      <c r="A72" s="40">
        <v>740000</v>
      </c>
      <c r="B72" s="70" t="s">
        <v>280</v>
      </c>
      <c r="C72" s="56"/>
      <c r="D72" s="49">
        <v>0</v>
      </c>
      <c r="E72" s="49">
        <v>0</v>
      </c>
      <c r="F72" s="51" t="e">
        <f t="shared" si="1"/>
        <v>#DIV/0!</v>
      </c>
    </row>
    <row r="73" spans="1:6" ht="12.75" customHeight="1" x14ac:dyDescent="0.2">
      <c r="A73" s="47">
        <v>810000</v>
      </c>
      <c r="B73" s="37" t="s">
        <v>299</v>
      </c>
      <c r="C73" s="56"/>
      <c r="D73" s="42">
        <f>SUM(D74:D77)</f>
        <v>45000</v>
      </c>
      <c r="E73" s="42">
        <f>SUM(E74:E77)</f>
        <v>20000</v>
      </c>
      <c r="F73" s="43">
        <f t="shared" si="1"/>
        <v>44.444444444444443</v>
      </c>
    </row>
    <row r="74" spans="1:6" x14ac:dyDescent="0.2">
      <c r="A74" s="40">
        <v>810000</v>
      </c>
      <c r="B74" s="70" t="s">
        <v>273</v>
      </c>
      <c r="C74" s="56"/>
      <c r="D74" s="49">
        <v>25000</v>
      </c>
      <c r="E74" s="49">
        <v>20000</v>
      </c>
      <c r="F74" s="51">
        <f t="shared" si="1"/>
        <v>80</v>
      </c>
    </row>
    <row r="75" spans="1:6" x14ac:dyDescent="0.2">
      <c r="A75" s="40">
        <v>810000</v>
      </c>
      <c r="B75" s="70" t="s">
        <v>121</v>
      </c>
      <c r="C75" s="56"/>
      <c r="D75" s="49">
        <v>20000</v>
      </c>
      <c r="E75" s="49">
        <v>0</v>
      </c>
      <c r="F75" s="51">
        <f t="shared" si="1"/>
        <v>0</v>
      </c>
    </row>
    <row r="76" spans="1:6" hidden="1" x14ac:dyDescent="0.2">
      <c r="A76" s="40">
        <v>814330</v>
      </c>
      <c r="B76" s="41" t="s">
        <v>300</v>
      </c>
      <c r="C76" s="56"/>
      <c r="D76" s="49">
        <v>0</v>
      </c>
      <c r="E76" s="49">
        <v>0</v>
      </c>
      <c r="F76" s="51" t="e">
        <f t="shared" si="1"/>
        <v>#DIV/0!</v>
      </c>
    </row>
    <row r="77" spans="1:6" hidden="1" x14ac:dyDescent="0.2">
      <c r="A77" s="40">
        <v>814330</v>
      </c>
      <c r="B77" s="41" t="s">
        <v>301</v>
      </c>
      <c r="C77" s="57"/>
      <c r="D77" s="49">
        <v>0</v>
      </c>
      <c r="E77" s="49">
        <v>0</v>
      </c>
      <c r="F77" s="51" t="e">
        <f t="shared" si="1"/>
        <v>#DIV/0!</v>
      </c>
    </row>
    <row r="78" spans="1:6" ht="23.25" customHeight="1" x14ac:dyDescent="0.2">
      <c r="A78" s="41"/>
      <c r="B78" s="48" t="s">
        <v>19</v>
      </c>
      <c r="C78" s="42"/>
      <c r="D78" s="42">
        <f>D26+D33+D61+D69+D70+D73</f>
        <v>9866300</v>
      </c>
      <c r="E78" s="42">
        <f>E26+E33+E61+E69+E70+E73</f>
        <v>9961013</v>
      </c>
      <c r="F78" s="43">
        <f t="shared" si="1"/>
        <v>100.95996472841897</v>
      </c>
    </row>
    <row r="79" spans="1:6" ht="23.25" customHeight="1" x14ac:dyDescent="0.2">
      <c r="A79" s="35"/>
      <c r="B79" s="34"/>
      <c r="C79" s="46"/>
      <c r="D79" s="46"/>
      <c r="E79" s="46"/>
      <c r="F79" s="46"/>
    </row>
    <row r="80" spans="1:6" ht="23.25" hidden="1" customHeight="1" x14ac:dyDescent="0.2">
      <c r="A80" s="35"/>
      <c r="B80" s="34"/>
      <c r="C80" s="46"/>
      <c r="D80" s="46"/>
      <c r="E80" s="46"/>
      <c r="F80" s="46"/>
    </row>
    <row r="81" spans="1:9" ht="23.25" customHeight="1" x14ac:dyDescent="0.2">
      <c r="A81" s="35"/>
      <c r="B81" s="34"/>
      <c r="C81" s="46"/>
      <c r="D81" s="46"/>
      <c r="E81" s="46"/>
      <c r="F81" s="46"/>
    </row>
    <row r="82" spans="1:9" ht="26.25" customHeight="1" x14ac:dyDescent="0.2">
      <c r="A82" s="34" t="s">
        <v>148</v>
      </c>
      <c r="B82" s="35"/>
      <c r="C82" s="36"/>
      <c r="D82" s="36"/>
      <c r="E82" s="36"/>
      <c r="F82" s="36"/>
    </row>
    <row r="83" spans="1:9" ht="33" customHeight="1" x14ac:dyDescent="0.2">
      <c r="A83" s="37"/>
      <c r="B83" s="38" t="s">
        <v>0</v>
      </c>
      <c r="C83" s="39" t="s">
        <v>309</v>
      </c>
      <c r="D83" s="39" t="s">
        <v>335</v>
      </c>
      <c r="E83" s="39" t="s">
        <v>336</v>
      </c>
      <c r="F83" s="39" t="s">
        <v>445</v>
      </c>
    </row>
    <row r="84" spans="1:9" ht="10.15" customHeight="1" x14ac:dyDescent="0.2">
      <c r="A84" s="40">
        <v>1</v>
      </c>
      <c r="B84" s="40">
        <v>2</v>
      </c>
      <c r="C84" s="40">
        <v>3</v>
      </c>
      <c r="D84" s="40">
        <v>4</v>
      </c>
      <c r="E84" s="40">
        <v>5</v>
      </c>
      <c r="F84" s="40">
        <v>6</v>
      </c>
    </row>
    <row r="85" spans="1:9" ht="15.75" customHeight="1" x14ac:dyDescent="0.2">
      <c r="A85" s="41"/>
      <c r="B85" s="48" t="s">
        <v>269</v>
      </c>
      <c r="C85" s="58"/>
      <c r="D85" s="44">
        <f>D86+D109+D206+D332+D337+D349+D350</f>
        <v>9866300</v>
      </c>
      <c r="E85" s="44">
        <f>E87+E109+E206+E332+E337+E349+E350</f>
        <v>9961013</v>
      </c>
      <c r="F85" s="110">
        <f t="shared" ref="F85:F100" si="2">E85/D85*100</f>
        <v>100.95996472841897</v>
      </c>
    </row>
    <row r="86" spans="1:9" ht="17.25" customHeight="1" x14ac:dyDescent="0.2">
      <c r="A86" s="47">
        <v>610000</v>
      </c>
      <c r="B86" s="48" t="s">
        <v>17</v>
      </c>
      <c r="C86" s="59"/>
      <c r="D86" s="60">
        <f>D87+D90+D91</f>
        <v>3433870</v>
      </c>
      <c r="E86" s="60">
        <f>E87+E90+E91</f>
        <v>3618600</v>
      </c>
      <c r="F86" s="110">
        <f t="shared" si="2"/>
        <v>105.37964454099892</v>
      </c>
    </row>
    <row r="87" spans="1:9" ht="18" customHeight="1" x14ac:dyDescent="0.2">
      <c r="A87" s="47">
        <v>611000</v>
      </c>
      <c r="B87" s="61" t="s">
        <v>36</v>
      </c>
      <c r="C87" s="59"/>
      <c r="D87" s="60">
        <f>SUM(D88:D89)</f>
        <v>2280500</v>
      </c>
      <c r="E87" s="60">
        <f>SUM(E88:E89)</f>
        <v>2399000</v>
      </c>
      <c r="F87" s="110">
        <f t="shared" si="2"/>
        <v>105.19622889717166</v>
      </c>
    </row>
    <row r="88" spans="1:9" x14ac:dyDescent="0.2">
      <c r="A88" s="40">
        <v>611100</v>
      </c>
      <c r="B88" s="41" t="s">
        <v>75</v>
      </c>
      <c r="C88" s="62" t="s">
        <v>25</v>
      </c>
      <c r="D88" s="64">
        <v>1981500</v>
      </c>
      <c r="E88" s="64">
        <v>1995000</v>
      </c>
      <c r="F88" s="65">
        <f t="shared" si="2"/>
        <v>100.68130204390613</v>
      </c>
    </row>
    <row r="89" spans="1:9" x14ac:dyDescent="0.2">
      <c r="A89" s="40">
        <v>611200</v>
      </c>
      <c r="B89" s="41" t="s">
        <v>76</v>
      </c>
      <c r="C89" s="62" t="s">
        <v>25</v>
      </c>
      <c r="D89" s="64">
        <v>299000</v>
      </c>
      <c r="E89" s="64">
        <v>404000</v>
      </c>
      <c r="F89" s="65">
        <f t="shared" si="2"/>
        <v>135.11705685618728</v>
      </c>
    </row>
    <row r="90" spans="1:9" ht="14.25" customHeight="1" x14ac:dyDescent="0.2">
      <c r="A90" s="47">
        <v>612000</v>
      </c>
      <c r="B90" s="130" t="s">
        <v>9</v>
      </c>
      <c r="C90" s="62" t="s">
        <v>25</v>
      </c>
      <c r="D90" s="44">
        <v>205370</v>
      </c>
      <c r="E90" s="44">
        <v>216600</v>
      </c>
      <c r="F90" s="110">
        <f t="shared" si="2"/>
        <v>105.46817938355164</v>
      </c>
    </row>
    <row r="91" spans="1:9" ht="15" customHeight="1" x14ac:dyDescent="0.2">
      <c r="A91" s="47">
        <v>613000</v>
      </c>
      <c r="B91" s="67" t="s">
        <v>18</v>
      </c>
      <c r="C91" s="59"/>
      <c r="D91" s="60">
        <f>SUM(D92:D108)</f>
        <v>948000</v>
      </c>
      <c r="E91" s="60">
        <f>SUM(E92:E108)</f>
        <v>1003000</v>
      </c>
      <c r="F91" s="110">
        <f t="shared" si="2"/>
        <v>105.80168776371308</v>
      </c>
    </row>
    <row r="92" spans="1:9" x14ac:dyDescent="0.2">
      <c r="A92" s="40">
        <v>613100</v>
      </c>
      <c r="B92" s="70" t="s">
        <v>78</v>
      </c>
      <c r="C92" s="62" t="s">
        <v>25</v>
      </c>
      <c r="D92" s="64">
        <v>15000</v>
      </c>
      <c r="E92" s="64">
        <v>15000</v>
      </c>
      <c r="F92" s="65">
        <f t="shared" si="2"/>
        <v>100</v>
      </c>
      <c r="I92" s="123"/>
    </row>
    <row r="93" spans="1:9" x14ac:dyDescent="0.2">
      <c r="A93" s="40">
        <v>613200</v>
      </c>
      <c r="B93" s="70" t="s">
        <v>79</v>
      </c>
      <c r="C93" s="62" t="s">
        <v>25</v>
      </c>
      <c r="D93" s="64">
        <v>35000</v>
      </c>
      <c r="E93" s="64">
        <v>45000</v>
      </c>
      <c r="F93" s="65">
        <f t="shared" si="2"/>
        <v>128.57142857142858</v>
      </c>
      <c r="I93" s="123"/>
    </row>
    <row r="94" spans="1:9" x14ac:dyDescent="0.2">
      <c r="A94" s="40">
        <v>613200</v>
      </c>
      <c r="B94" s="70" t="s">
        <v>80</v>
      </c>
      <c r="C94" s="62"/>
      <c r="D94" s="64">
        <v>180000</v>
      </c>
      <c r="E94" s="64">
        <v>200000</v>
      </c>
      <c r="F94" s="65">
        <f t="shared" si="2"/>
        <v>111.11111111111111</v>
      </c>
      <c r="I94" s="123"/>
    </row>
    <row r="95" spans="1:9" x14ac:dyDescent="0.2">
      <c r="A95" s="40">
        <v>613200</v>
      </c>
      <c r="B95" s="70" t="s">
        <v>77</v>
      </c>
      <c r="C95" s="62"/>
      <c r="D95" s="64">
        <v>15000</v>
      </c>
      <c r="E95" s="64">
        <v>15000</v>
      </c>
      <c r="F95" s="65">
        <f t="shared" si="2"/>
        <v>100</v>
      </c>
      <c r="I95" s="123"/>
    </row>
    <row r="96" spans="1:9" x14ac:dyDescent="0.2">
      <c r="A96" s="40">
        <v>613300</v>
      </c>
      <c r="B96" s="70" t="s">
        <v>142</v>
      </c>
      <c r="C96" s="62" t="s">
        <v>25</v>
      </c>
      <c r="D96" s="64">
        <v>65000</v>
      </c>
      <c r="E96" s="64">
        <v>65000</v>
      </c>
      <c r="F96" s="65">
        <f t="shared" si="2"/>
        <v>100</v>
      </c>
      <c r="I96" s="123"/>
    </row>
    <row r="97" spans="1:9" x14ac:dyDescent="0.2">
      <c r="A97" s="40">
        <v>613400</v>
      </c>
      <c r="B97" s="70" t="s">
        <v>143</v>
      </c>
      <c r="C97" s="62" t="s">
        <v>25</v>
      </c>
      <c r="D97" s="64">
        <v>40000</v>
      </c>
      <c r="E97" s="64">
        <v>40000</v>
      </c>
      <c r="F97" s="65">
        <f t="shared" si="2"/>
        <v>100</v>
      </c>
      <c r="I97" s="123"/>
    </row>
    <row r="98" spans="1:9" ht="24" hidden="1" x14ac:dyDescent="0.2">
      <c r="A98" s="40">
        <v>613400</v>
      </c>
      <c r="B98" s="70" t="s">
        <v>289</v>
      </c>
      <c r="C98" s="62"/>
      <c r="D98" s="64">
        <v>0</v>
      </c>
      <c r="E98" s="64"/>
      <c r="F98" s="65" t="e">
        <f t="shared" si="2"/>
        <v>#DIV/0!</v>
      </c>
      <c r="I98" s="123"/>
    </row>
    <row r="99" spans="1:9" x14ac:dyDescent="0.2">
      <c r="A99" s="40">
        <v>613500</v>
      </c>
      <c r="B99" s="70" t="s">
        <v>144</v>
      </c>
      <c r="C99" s="62" t="s">
        <v>25</v>
      </c>
      <c r="D99" s="64">
        <v>43000</v>
      </c>
      <c r="E99" s="64">
        <v>43000</v>
      </c>
      <c r="F99" s="65">
        <f t="shared" si="2"/>
        <v>100</v>
      </c>
      <c r="I99" s="123"/>
    </row>
    <row r="100" spans="1:9" x14ac:dyDescent="0.2">
      <c r="A100" s="40">
        <v>613700</v>
      </c>
      <c r="B100" s="70" t="s">
        <v>145</v>
      </c>
      <c r="C100" s="62" t="s">
        <v>25</v>
      </c>
      <c r="D100" s="64">
        <v>25000</v>
      </c>
      <c r="E100" s="64">
        <v>25000</v>
      </c>
      <c r="F100" s="65">
        <f t="shared" si="2"/>
        <v>100</v>
      </c>
      <c r="I100" s="123"/>
    </row>
    <row r="101" spans="1:9" ht="24" x14ac:dyDescent="0.2">
      <c r="A101" s="40">
        <v>613700</v>
      </c>
      <c r="B101" s="70" t="s">
        <v>238</v>
      </c>
      <c r="C101" s="62"/>
      <c r="D101" s="64">
        <v>0</v>
      </c>
      <c r="E101" s="64">
        <v>5000</v>
      </c>
      <c r="F101" s="65">
        <v>0</v>
      </c>
      <c r="I101" s="123"/>
    </row>
    <row r="102" spans="1:9" ht="36" hidden="1" x14ac:dyDescent="0.2">
      <c r="A102" s="40">
        <v>613700</v>
      </c>
      <c r="B102" s="70" t="s">
        <v>412</v>
      </c>
      <c r="C102" s="62"/>
      <c r="D102" s="64">
        <v>0</v>
      </c>
      <c r="E102" s="64">
        <v>0</v>
      </c>
      <c r="F102" s="65" t="e">
        <f>E102/D102*100</f>
        <v>#DIV/0!</v>
      </c>
      <c r="I102" s="123"/>
    </row>
    <row r="103" spans="1:9" x14ac:dyDescent="0.2">
      <c r="A103" s="40">
        <v>613700</v>
      </c>
      <c r="B103" s="70" t="s">
        <v>424</v>
      </c>
      <c r="C103" s="62"/>
      <c r="D103" s="64">
        <v>0</v>
      </c>
      <c r="E103" s="64">
        <v>10000</v>
      </c>
      <c r="F103" s="65">
        <v>0</v>
      </c>
      <c r="I103" s="123"/>
    </row>
    <row r="104" spans="1:9" x14ac:dyDescent="0.2">
      <c r="A104" s="40">
        <v>613700</v>
      </c>
      <c r="B104" s="70" t="s">
        <v>338</v>
      </c>
      <c r="C104" s="62"/>
      <c r="D104" s="64">
        <v>7000</v>
      </c>
      <c r="E104" s="64">
        <v>7000</v>
      </c>
      <c r="F104" s="65">
        <f t="shared" ref="F104:F124" si="3">E104/D104*100</f>
        <v>100</v>
      </c>
      <c r="I104" s="123"/>
    </row>
    <row r="105" spans="1:9" x14ac:dyDescent="0.2">
      <c r="A105" s="40">
        <v>613700</v>
      </c>
      <c r="B105" s="70" t="s">
        <v>191</v>
      </c>
      <c r="C105" s="62"/>
      <c r="D105" s="64">
        <v>7000</v>
      </c>
      <c r="E105" s="64">
        <v>7000</v>
      </c>
      <c r="F105" s="65">
        <f t="shared" si="3"/>
        <v>100</v>
      </c>
      <c r="I105" s="123"/>
    </row>
    <row r="106" spans="1:9" x14ac:dyDescent="0.2">
      <c r="A106" s="40">
        <v>613700</v>
      </c>
      <c r="B106" s="70" t="s">
        <v>146</v>
      </c>
      <c r="C106" s="62"/>
      <c r="D106" s="64">
        <v>60000</v>
      </c>
      <c r="E106" s="64">
        <v>60000</v>
      </c>
      <c r="F106" s="65">
        <f t="shared" si="3"/>
        <v>100</v>
      </c>
      <c r="I106" s="123"/>
    </row>
    <row r="107" spans="1:9" ht="24" x14ac:dyDescent="0.2">
      <c r="A107" s="40">
        <v>613800</v>
      </c>
      <c r="B107" s="70" t="s">
        <v>281</v>
      </c>
      <c r="C107" s="62" t="s">
        <v>25</v>
      </c>
      <c r="D107" s="64">
        <v>10000</v>
      </c>
      <c r="E107" s="64">
        <v>10000</v>
      </c>
      <c r="F107" s="65">
        <f t="shared" si="3"/>
        <v>100</v>
      </c>
      <c r="I107" s="123"/>
    </row>
    <row r="108" spans="1:9" x14ac:dyDescent="0.2">
      <c r="A108" s="40">
        <v>613900</v>
      </c>
      <c r="B108" s="70" t="s">
        <v>147</v>
      </c>
      <c r="C108" s="68" t="s">
        <v>27</v>
      </c>
      <c r="D108" s="49">
        <f>$D$391</f>
        <v>446000</v>
      </c>
      <c r="E108" s="64">
        <f>$E$391</f>
        <v>456000</v>
      </c>
      <c r="F108" s="65">
        <f t="shared" si="3"/>
        <v>102.24215246636771</v>
      </c>
      <c r="I108" s="123"/>
    </row>
    <row r="109" spans="1:9" ht="15" customHeight="1" x14ac:dyDescent="0.2">
      <c r="A109" s="47">
        <v>614000</v>
      </c>
      <c r="B109" s="48" t="s">
        <v>81</v>
      </c>
      <c r="C109" s="59"/>
      <c r="D109" s="60">
        <f>SUM(D110:D153)</f>
        <v>3477710</v>
      </c>
      <c r="E109" s="60">
        <f>SUM(E110:E153)</f>
        <v>3791747</v>
      </c>
      <c r="F109" s="110">
        <f t="shared" si="3"/>
        <v>109.02999387528001</v>
      </c>
      <c r="I109" s="123"/>
    </row>
    <row r="110" spans="1:9" ht="14.25" customHeight="1" x14ac:dyDescent="0.2">
      <c r="A110" s="40">
        <v>614000</v>
      </c>
      <c r="B110" s="70" t="s">
        <v>88</v>
      </c>
      <c r="C110" s="59"/>
      <c r="D110" s="64">
        <v>2500</v>
      </c>
      <c r="E110" s="64">
        <v>15000</v>
      </c>
      <c r="F110" s="65">
        <f t="shared" si="3"/>
        <v>600</v>
      </c>
      <c r="I110" s="123"/>
    </row>
    <row r="111" spans="1:9" ht="14.25" customHeight="1" x14ac:dyDescent="0.2">
      <c r="A111" s="40">
        <v>614000</v>
      </c>
      <c r="B111" s="70" t="s">
        <v>124</v>
      </c>
      <c r="C111" s="59"/>
      <c r="D111" s="64">
        <v>5000</v>
      </c>
      <c r="E111" s="64">
        <v>5000</v>
      </c>
      <c r="F111" s="65">
        <f t="shared" si="3"/>
        <v>100</v>
      </c>
      <c r="I111" s="123"/>
    </row>
    <row r="112" spans="1:9" x14ac:dyDescent="0.2">
      <c r="A112" s="40">
        <v>614000</v>
      </c>
      <c r="B112" s="70" t="s">
        <v>82</v>
      </c>
      <c r="C112" s="62"/>
      <c r="D112" s="64">
        <v>80000</v>
      </c>
      <c r="E112" s="64">
        <v>90000</v>
      </c>
      <c r="F112" s="65">
        <f t="shared" si="3"/>
        <v>112.5</v>
      </c>
      <c r="I112" s="123"/>
    </row>
    <row r="113" spans="1:6" x14ac:dyDescent="0.2">
      <c r="A113" s="40">
        <v>614000</v>
      </c>
      <c r="B113" s="70" t="s">
        <v>83</v>
      </c>
      <c r="C113" s="62" t="s">
        <v>29</v>
      </c>
      <c r="D113" s="64">
        <v>30000</v>
      </c>
      <c r="E113" s="64">
        <v>30000</v>
      </c>
      <c r="F113" s="65">
        <f t="shared" si="3"/>
        <v>100</v>
      </c>
    </row>
    <row r="114" spans="1:6" ht="24" x14ac:dyDescent="0.2">
      <c r="A114" s="40">
        <v>614000</v>
      </c>
      <c r="B114" s="73" t="s">
        <v>181</v>
      </c>
      <c r="C114" s="62"/>
      <c r="D114" s="64">
        <v>8500</v>
      </c>
      <c r="E114" s="64">
        <v>8500</v>
      </c>
      <c r="F114" s="65">
        <f t="shared" si="3"/>
        <v>100</v>
      </c>
    </row>
    <row r="115" spans="1:6" x14ac:dyDescent="0.2">
      <c r="A115" s="40">
        <v>614000</v>
      </c>
      <c r="B115" s="70" t="s">
        <v>216</v>
      </c>
      <c r="C115" s="62"/>
      <c r="D115" s="64">
        <v>14500</v>
      </c>
      <c r="E115" s="64">
        <v>14500</v>
      </c>
      <c r="F115" s="65">
        <f t="shared" si="3"/>
        <v>100</v>
      </c>
    </row>
    <row r="116" spans="1:6" x14ac:dyDescent="0.2">
      <c r="A116" s="40">
        <v>614000</v>
      </c>
      <c r="B116" s="70" t="s">
        <v>339</v>
      </c>
      <c r="C116" s="62"/>
      <c r="D116" s="64">
        <v>10000</v>
      </c>
      <c r="E116" s="64">
        <v>10000</v>
      </c>
      <c r="F116" s="65">
        <f t="shared" si="3"/>
        <v>100</v>
      </c>
    </row>
    <row r="117" spans="1:6" ht="12" customHeight="1" x14ac:dyDescent="0.2">
      <c r="A117" s="40">
        <v>614000</v>
      </c>
      <c r="B117" s="70" t="s">
        <v>237</v>
      </c>
      <c r="C117" s="62"/>
      <c r="D117" s="64">
        <v>20000</v>
      </c>
      <c r="E117" s="64">
        <v>30000</v>
      </c>
      <c r="F117" s="65">
        <f t="shared" si="3"/>
        <v>150</v>
      </c>
    </row>
    <row r="118" spans="1:6" ht="12" hidden="1" customHeight="1" x14ac:dyDescent="0.2">
      <c r="A118" s="40">
        <v>614000</v>
      </c>
      <c r="B118" s="70" t="s">
        <v>358</v>
      </c>
      <c r="C118" s="62"/>
      <c r="D118" s="64">
        <v>0</v>
      </c>
      <c r="E118" s="64">
        <v>0</v>
      </c>
      <c r="F118" s="65" t="e">
        <f t="shared" si="3"/>
        <v>#DIV/0!</v>
      </c>
    </row>
    <row r="119" spans="1:6" ht="22.5" customHeight="1" x14ac:dyDescent="0.2">
      <c r="A119" s="40">
        <v>614000</v>
      </c>
      <c r="B119" s="70" t="s">
        <v>245</v>
      </c>
      <c r="C119" s="62"/>
      <c r="D119" s="64">
        <v>150000</v>
      </c>
      <c r="E119" s="64">
        <v>170000</v>
      </c>
      <c r="F119" s="65">
        <f t="shared" si="3"/>
        <v>113.33333333333333</v>
      </c>
    </row>
    <row r="120" spans="1:6" ht="11.25" customHeight="1" x14ac:dyDescent="0.2">
      <c r="A120" s="40">
        <v>614000</v>
      </c>
      <c r="B120" s="70" t="s">
        <v>274</v>
      </c>
      <c r="C120" s="62"/>
      <c r="D120" s="64">
        <v>5000</v>
      </c>
      <c r="E120" s="64">
        <v>5000</v>
      </c>
      <c r="F120" s="65">
        <f t="shared" si="3"/>
        <v>100</v>
      </c>
    </row>
    <row r="121" spans="1:6" ht="12" customHeight="1" x14ac:dyDescent="0.2">
      <c r="A121" s="40">
        <v>614000</v>
      </c>
      <c r="B121" s="70" t="s">
        <v>84</v>
      </c>
      <c r="C121" s="62"/>
      <c r="D121" s="64">
        <f>$D$454</f>
        <v>529060</v>
      </c>
      <c r="E121" s="66">
        <f>$E$454</f>
        <v>573950</v>
      </c>
      <c r="F121" s="65">
        <f t="shared" si="3"/>
        <v>108.48485994027142</v>
      </c>
    </row>
    <row r="122" spans="1:6" ht="11.25" customHeight="1" x14ac:dyDescent="0.2">
      <c r="A122" s="40">
        <v>614000</v>
      </c>
      <c r="B122" s="70" t="s">
        <v>85</v>
      </c>
      <c r="C122" s="62"/>
      <c r="D122" s="66">
        <v>50000</v>
      </c>
      <c r="E122" s="66">
        <v>50000</v>
      </c>
      <c r="F122" s="65">
        <f t="shared" si="3"/>
        <v>100</v>
      </c>
    </row>
    <row r="123" spans="1:6" ht="11.25" customHeight="1" x14ac:dyDescent="0.2">
      <c r="A123" s="40">
        <v>614000</v>
      </c>
      <c r="B123" s="70" t="s">
        <v>378</v>
      </c>
      <c r="C123" s="62"/>
      <c r="D123" s="66">
        <v>25000</v>
      </c>
      <c r="E123" s="66">
        <v>0</v>
      </c>
      <c r="F123" s="65">
        <f t="shared" si="3"/>
        <v>0</v>
      </c>
    </row>
    <row r="124" spans="1:6" ht="11.25" customHeight="1" x14ac:dyDescent="0.2">
      <c r="A124" s="40">
        <v>614000</v>
      </c>
      <c r="B124" s="70" t="s">
        <v>340</v>
      </c>
      <c r="C124" s="62"/>
      <c r="D124" s="66">
        <v>50000</v>
      </c>
      <c r="E124" s="66">
        <v>0</v>
      </c>
      <c r="F124" s="65">
        <f t="shared" si="3"/>
        <v>0</v>
      </c>
    </row>
    <row r="125" spans="1:6" ht="11.25" customHeight="1" x14ac:dyDescent="0.2">
      <c r="A125" s="40">
        <v>614000</v>
      </c>
      <c r="B125" s="70" t="s">
        <v>282</v>
      </c>
      <c r="C125" s="62"/>
      <c r="D125" s="66">
        <v>0</v>
      </c>
      <c r="E125" s="49">
        <v>197760</v>
      </c>
      <c r="F125" s="65">
        <v>0</v>
      </c>
    </row>
    <row r="126" spans="1:6" ht="12.75" hidden="1" customHeight="1" x14ac:dyDescent="0.2">
      <c r="A126" s="40">
        <v>614000</v>
      </c>
      <c r="B126" s="70" t="s">
        <v>282</v>
      </c>
      <c r="C126" s="62"/>
      <c r="D126" s="66"/>
      <c r="E126" s="66"/>
      <c r="F126" s="65" t="e">
        <f>E126/D126*100</f>
        <v>#DIV/0!</v>
      </c>
    </row>
    <row r="127" spans="1:6" ht="12.75" hidden="1" customHeight="1" x14ac:dyDescent="0.2">
      <c r="A127" s="40">
        <v>614000</v>
      </c>
      <c r="B127" s="70" t="s">
        <v>317</v>
      </c>
      <c r="C127" s="62"/>
      <c r="D127" s="66">
        <v>0</v>
      </c>
      <c r="E127" s="66">
        <v>0</v>
      </c>
      <c r="F127" s="65" t="e">
        <f>E127/D127*100</f>
        <v>#DIV/0!</v>
      </c>
    </row>
    <row r="128" spans="1:6" ht="26.25" customHeight="1" x14ac:dyDescent="0.2">
      <c r="A128" s="40">
        <v>614000</v>
      </c>
      <c r="B128" s="70" t="s">
        <v>433</v>
      </c>
      <c r="C128" s="62"/>
      <c r="D128" s="66">
        <v>0</v>
      </c>
      <c r="E128" s="66">
        <v>30000</v>
      </c>
      <c r="F128" s="65">
        <v>0</v>
      </c>
    </row>
    <row r="129" spans="1:6" ht="24" customHeight="1" x14ac:dyDescent="0.2">
      <c r="A129" s="40">
        <v>614000</v>
      </c>
      <c r="B129" s="70" t="s">
        <v>308</v>
      </c>
      <c r="C129" s="62"/>
      <c r="D129" s="66">
        <v>10000</v>
      </c>
      <c r="E129" s="66">
        <v>10000</v>
      </c>
      <c r="F129" s="65">
        <f>E129/D129*100</f>
        <v>100</v>
      </c>
    </row>
    <row r="130" spans="1:6" ht="24" customHeight="1" x14ac:dyDescent="0.2">
      <c r="A130" s="40">
        <v>614000</v>
      </c>
      <c r="B130" s="70" t="s">
        <v>435</v>
      </c>
      <c r="C130" s="62"/>
      <c r="D130" s="66">
        <v>0</v>
      </c>
      <c r="E130" s="66">
        <v>5000</v>
      </c>
      <c r="F130" s="65">
        <v>0</v>
      </c>
    </row>
    <row r="131" spans="1:6" ht="24" customHeight="1" x14ac:dyDescent="0.2">
      <c r="A131" s="40">
        <v>614000</v>
      </c>
      <c r="B131" s="70" t="s">
        <v>86</v>
      </c>
      <c r="C131" s="62"/>
      <c r="D131" s="64">
        <f>$D$405</f>
        <v>915750</v>
      </c>
      <c r="E131" s="66">
        <f>$E$405</f>
        <v>982037</v>
      </c>
      <c r="F131" s="65">
        <f t="shared" ref="F131:F138" si="4">E131/D131*100</f>
        <v>107.23854763854763</v>
      </c>
    </row>
    <row r="132" spans="1:6" ht="24" customHeight="1" x14ac:dyDescent="0.2">
      <c r="A132" s="40">
        <v>614000</v>
      </c>
      <c r="B132" s="70" t="s">
        <v>133</v>
      </c>
      <c r="C132" s="62"/>
      <c r="D132" s="66">
        <v>200000</v>
      </c>
      <c r="E132" s="66">
        <v>215000</v>
      </c>
      <c r="F132" s="65">
        <f t="shared" si="4"/>
        <v>107.5</v>
      </c>
    </row>
    <row r="133" spans="1:6" ht="24" customHeight="1" x14ac:dyDescent="0.2">
      <c r="A133" s="40">
        <v>614000</v>
      </c>
      <c r="B133" s="70" t="s">
        <v>196</v>
      </c>
      <c r="C133" s="62"/>
      <c r="D133" s="64">
        <v>70000</v>
      </c>
      <c r="E133" s="64">
        <v>70000</v>
      </c>
      <c r="F133" s="65">
        <f t="shared" si="4"/>
        <v>100</v>
      </c>
    </row>
    <row r="134" spans="1:6" ht="21" hidden="1" customHeight="1" x14ac:dyDescent="0.2">
      <c r="A134" s="40">
        <v>614000</v>
      </c>
      <c r="B134" s="151" t="s">
        <v>397</v>
      </c>
      <c r="C134" s="62"/>
      <c r="D134" s="64">
        <v>0</v>
      </c>
      <c r="E134" s="64">
        <v>0</v>
      </c>
      <c r="F134" s="65" t="e">
        <f t="shared" si="4"/>
        <v>#DIV/0!</v>
      </c>
    </row>
    <row r="135" spans="1:6" ht="18" customHeight="1" x14ac:dyDescent="0.2">
      <c r="A135" s="40">
        <v>614000</v>
      </c>
      <c r="B135" s="70" t="s">
        <v>197</v>
      </c>
      <c r="C135" s="62"/>
      <c r="D135" s="64">
        <v>35000</v>
      </c>
      <c r="E135" s="64">
        <v>35000</v>
      </c>
      <c r="F135" s="65">
        <f t="shared" si="4"/>
        <v>100</v>
      </c>
    </row>
    <row r="136" spans="1:6" ht="25.5" customHeight="1" x14ac:dyDescent="0.2">
      <c r="A136" s="40">
        <v>614000</v>
      </c>
      <c r="B136" s="70" t="s">
        <v>188</v>
      </c>
      <c r="C136" s="62"/>
      <c r="D136" s="64">
        <v>10000</v>
      </c>
      <c r="E136" s="64">
        <v>20000</v>
      </c>
      <c r="F136" s="65">
        <f t="shared" si="4"/>
        <v>200</v>
      </c>
    </row>
    <row r="137" spans="1:6" ht="26.25" customHeight="1" x14ac:dyDescent="0.2">
      <c r="A137" s="40">
        <v>614000</v>
      </c>
      <c r="B137" s="70" t="s">
        <v>311</v>
      </c>
      <c r="C137" s="62"/>
      <c r="D137" s="66">
        <v>25000</v>
      </c>
      <c r="E137" s="66">
        <v>25000</v>
      </c>
      <c r="F137" s="65">
        <f t="shared" si="4"/>
        <v>100</v>
      </c>
    </row>
    <row r="138" spans="1:6" ht="24.75" customHeight="1" x14ac:dyDescent="0.2">
      <c r="A138" s="40">
        <v>614000</v>
      </c>
      <c r="B138" s="70" t="s">
        <v>341</v>
      </c>
      <c r="C138" s="62"/>
      <c r="D138" s="66">
        <v>15000</v>
      </c>
      <c r="E138" s="66">
        <v>15000</v>
      </c>
      <c r="F138" s="65">
        <f t="shared" si="4"/>
        <v>100</v>
      </c>
    </row>
    <row r="139" spans="1:6" ht="24" customHeight="1" x14ac:dyDescent="0.2">
      <c r="A139" s="40">
        <v>614000</v>
      </c>
      <c r="B139" s="70" t="s">
        <v>438</v>
      </c>
      <c r="C139" s="62"/>
      <c r="D139" s="66">
        <v>0</v>
      </c>
      <c r="E139" s="66">
        <v>25000</v>
      </c>
      <c r="F139" s="65">
        <v>0</v>
      </c>
    </row>
    <row r="140" spans="1:6" x14ac:dyDescent="0.2">
      <c r="A140" s="40">
        <v>614000</v>
      </c>
      <c r="B140" s="70" t="s">
        <v>87</v>
      </c>
      <c r="C140" s="62"/>
      <c r="D140" s="66">
        <v>10000</v>
      </c>
      <c r="E140" s="66">
        <v>10000</v>
      </c>
      <c r="F140" s="65">
        <f t="shared" ref="F140:F160" si="5">E140/D140*100</f>
        <v>100</v>
      </c>
    </row>
    <row r="141" spans="1:6" x14ac:dyDescent="0.2">
      <c r="A141" s="40">
        <v>614000</v>
      </c>
      <c r="B141" s="70" t="s">
        <v>129</v>
      </c>
      <c r="C141" s="62"/>
      <c r="D141" s="66">
        <v>148000</v>
      </c>
      <c r="E141" s="66">
        <v>150000</v>
      </c>
      <c r="F141" s="65">
        <f t="shared" si="5"/>
        <v>101.35135135135135</v>
      </c>
    </row>
    <row r="142" spans="1:6" ht="24" x14ac:dyDescent="0.2">
      <c r="A142" s="40">
        <v>614000</v>
      </c>
      <c r="B142" s="70" t="s">
        <v>342</v>
      </c>
      <c r="C142" s="62"/>
      <c r="D142" s="66">
        <v>30000</v>
      </c>
      <c r="E142" s="66">
        <v>15000</v>
      </c>
      <c r="F142" s="65">
        <f t="shared" si="5"/>
        <v>50</v>
      </c>
    </row>
    <row r="143" spans="1:6" ht="24" x14ac:dyDescent="0.2">
      <c r="A143" s="40">
        <v>614000</v>
      </c>
      <c r="B143" s="70" t="s">
        <v>223</v>
      </c>
      <c r="C143" s="62"/>
      <c r="D143" s="66">
        <v>2500</v>
      </c>
      <c r="E143" s="66">
        <v>2500</v>
      </c>
      <c r="F143" s="65">
        <f t="shared" si="5"/>
        <v>100</v>
      </c>
    </row>
    <row r="144" spans="1:6" ht="24" x14ac:dyDescent="0.2">
      <c r="A144" s="40">
        <v>614000</v>
      </c>
      <c r="B144" s="70" t="s">
        <v>343</v>
      </c>
      <c r="C144" s="62"/>
      <c r="D144" s="66">
        <v>2000</v>
      </c>
      <c r="E144" s="66">
        <v>2000</v>
      </c>
      <c r="F144" s="65">
        <f t="shared" si="5"/>
        <v>100</v>
      </c>
    </row>
    <row r="145" spans="1:6" ht="24" x14ac:dyDescent="0.2">
      <c r="A145" s="40">
        <v>614000</v>
      </c>
      <c r="B145" s="70" t="s">
        <v>224</v>
      </c>
      <c r="C145" s="62"/>
      <c r="D145" s="66">
        <v>2500</v>
      </c>
      <c r="E145" s="66">
        <v>2500</v>
      </c>
      <c r="F145" s="65">
        <f t="shared" si="5"/>
        <v>100</v>
      </c>
    </row>
    <row r="146" spans="1:6" ht="24" x14ac:dyDescent="0.2">
      <c r="A146" s="40">
        <v>614000</v>
      </c>
      <c r="B146" s="70" t="s">
        <v>293</v>
      </c>
      <c r="C146" s="80"/>
      <c r="D146" s="66">
        <v>10000</v>
      </c>
      <c r="E146" s="66">
        <v>10000</v>
      </c>
      <c r="F146" s="65">
        <f t="shared" si="5"/>
        <v>100</v>
      </c>
    </row>
    <row r="147" spans="1:6" ht="24" x14ac:dyDescent="0.2">
      <c r="A147" s="40">
        <v>614000</v>
      </c>
      <c r="B147" s="70" t="s">
        <v>344</v>
      </c>
      <c r="C147" s="80"/>
      <c r="D147" s="66">
        <v>35000</v>
      </c>
      <c r="E147" s="66">
        <v>0</v>
      </c>
      <c r="F147" s="65">
        <f t="shared" si="5"/>
        <v>0</v>
      </c>
    </row>
    <row r="148" spans="1:6" x14ac:dyDescent="0.2">
      <c r="A148" s="40">
        <v>614000</v>
      </c>
      <c r="B148" s="70" t="s">
        <v>131</v>
      </c>
      <c r="C148" s="62"/>
      <c r="D148" s="66">
        <v>3800</v>
      </c>
      <c r="E148" s="66">
        <v>3800</v>
      </c>
      <c r="F148" s="65">
        <f t="shared" si="5"/>
        <v>100</v>
      </c>
    </row>
    <row r="149" spans="1:6" ht="24" x14ac:dyDescent="0.2">
      <c r="A149" s="40">
        <v>614000</v>
      </c>
      <c r="B149" s="73" t="s">
        <v>345</v>
      </c>
      <c r="C149" s="62"/>
      <c r="D149" s="64">
        <v>50000</v>
      </c>
      <c r="E149" s="64">
        <v>20000</v>
      </c>
      <c r="F149" s="65">
        <f t="shared" si="5"/>
        <v>40</v>
      </c>
    </row>
    <row r="150" spans="1:6" ht="24" hidden="1" x14ac:dyDescent="0.2">
      <c r="A150" s="40">
        <v>614000</v>
      </c>
      <c r="B150" s="73" t="s">
        <v>318</v>
      </c>
      <c r="C150" s="62"/>
      <c r="D150" s="64">
        <v>0</v>
      </c>
      <c r="E150" s="64">
        <v>0</v>
      </c>
      <c r="F150" s="65" t="e">
        <f t="shared" si="5"/>
        <v>#DIV/0!</v>
      </c>
    </row>
    <row r="151" spans="1:6" ht="24" customHeight="1" x14ac:dyDescent="0.2">
      <c r="A151" s="40">
        <v>614000</v>
      </c>
      <c r="B151" s="70" t="s">
        <v>89</v>
      </c>
      <c r="C151" s="62"/>
      <c r="D151" s="66">
        <v>10000</v>
      </c>
      <c r="E151" s="66">
        <v>10000</v>
      </c>
      <c r="F151" s="65">
        <f t="shared" si="5"/>
        <v>100</v>
      </c>
    </row>
    <row r="152" spans="1:6" x14ac:dyDescent="0.2">
      <c r="A152" s="40">
        <v>614000</v>
      </c>
      <c r="B152" s="70" t="s">
        <v>138</v>
      </c>
      <c r="C152" s="62"/>
      <c r="D152" s="66">
        <v>55000</v>
      </c>
      <c r="E152" s="66">
        <v>55000</v>
      </c>
      <c r="F152" s="65">
        <f t="shared" si="5"/>
        <v>100</v>
      </c>
    </row>
    <row r="153" spans="1:6" ht="17.25" customHeight="1" x14ac:dyDescent="0.2">
      <c r="A153" s="40">
        <v>614000</v>
      </c>
      <c r="B153" s="71" t="s">
        <v>310</v>
      </c>
      <c r="C153" s="62"/>
      <c r="D153" s="44">
        <f>D154+D170+D189+D190</f>
        <v>858600</v>
      </c>
      <c r="E153" s="44">
        <f>E154+E170+E189+E190</f>
        <v>879200</v>
      </c>
      <c r="F153" s="110">
        <f t="shared" si="5"/>
        <v>102.39925460051246</v>
      </c>
    </row>
    <row r="154" spans="1:6" ht="17.25" customHeight="1" x14ac:dyDescent="0.2">
      <c r="A154" s="40">
        <v>614000</v>
      </c>
      <c r="B154" s="71" t="s">
        <v>231</v>
      </c>
      <c r="C154" s="62"/>
      <c r="D154" s="44">
        <f>SUM(D155:D169)</f>
        <v>331400</v>
      </c>
      <c r="E154" s="44">
        <f>SUM(E155:E169)</f>
        <v>271000</v>
      </c>
      <c r="F154" s="110">
        <f t="shared" si="5"/>
        <v>81.77429088714544</v>
      </c>
    </row>
    <row r="155" spans="1:6" ht="24" customHeight="1" x14ac:dyDescent="0.2">
      <c r="A155" s="40">
        <v>614000</v>
      </c>
      <c r="B155" s="73" t="s">
        <v>319</v>
      </c>
      <c r="C155" s="62"/>
      <c r="D155" s="64">
        <v>253400</v>
      </c>
      <c r="E155" s="64">
        <v>0</v>
      </c>
      <c r="F155" s="65">
        <f t="shared" si="5"/>
        <v>0</v>
      </c>
    </row>
    <row r="156" spans="1:6" ht="24" customHeight="1" x14ac:dyDescent="0.2">
      <c r="A156" s="40">
        <v>614000</v>
      </c>
      <c r="B156" s="73" t="s">
        <v>387</v>
      </c>
      <c r="C156" s="62"/>
      <c r="D156" s="64">
        <v>12000</v>
      </c>
      <c r="E156" s="64">
        <v>0</v>
      </c>
      <c r="F156" s="65">
        <f t="shared" si="5"/>
        <v>0</v>
      </c>
    </row>
    <row r="157" spans="1:6" ht="24" x14ac:dyDescent="0.2">
      <c r="A157" s="40">
        <v>614000</v>
      </c>
      <c r="B157" s="73" t="s">
        <v>294</v>
      </c>
      <c r="C157" s="62"/>
      <c r="D157" s="64">
        <v>44000</v>
      </c>
      <c r="E157" s="64">
        <v>0</v>
      </c>
      <c r="F157" s="65">
        <f t="shared" si="5"/>
        <v>0</v>
      </c>
    </row>
    <row r="158" spans="1:6" ht="24" x14ac:dyDescent="0.2">
      <c r="A158" s="40">
        <v>614000</v>
      </c>
      <c r="B158" s="73" t="s">
        <v>252</v>
      </c>
      <c r="C158" s="62"/>
      <c r="D158" s="64">
        <v>12000</v>
      </c>
      <c r="E158" s="64">
        <v>12000</v>
      </c>
      <c r="F158" s="65">
        <f t="shared" si="5"/>
        <v>100</v>
      </c>
    </row>
    <row r="159" spans="1:6" ht="23.25" customHeight="1" x14ac:dyDescent="0.2">
      <c r="A159" s="40">
        <v>614000</v>
      </c>
      <c r="B159" s="73" t="s">
        <v>437</v>
      </c>
      <c r="C159" s="62"/>
      <c r="D159" s="64">
        <v>5000</v>
      </c>
      <c r="E159" s="64">
        <v>10000</v>
      </c>
      <c r="F159" s="65">
        <f t="shared" si="5"/>
        <v>200</v>
      </c>
    </row>
    <row r="160" spans="1:6" ht="23.25" customHeight="1" x14ac:dyDescent="0.2">
      <c r="A160" s="40">
        <v>614000</v>
      </c>
      <c r="B160" s="73" t="s">
        <v>287</v>
      </c>
      <c r="C160" s="62"/>
      <c r="D160" s="64">
        <v>5000</v>
      </c>
      <c r="E160" s="64">
        <v>5000</v>
      </c>
      <c r="F160" s="65">
        <f t="shared" si="5"/>
        <v>100</v>
      </c>
    </row>
    <row r="161" spans="1:6" ht="16.899999999999999" customHeight="1" x14ac:dyDescent="0.2">
      <c r="A161" s="40">
        <v>614000</v>
      </c>
      <c r="B161" s="73" t="s">
        <v>360</v>
      </c>
      <c r="C161" s="62"/>
      <c r="D161" s="64">
        <v>0</v>
      </c>
      <c r="E161" s="64">
        <v>100000</v>
      </c>
      <c r="F161" s="65">
        <v>0</v>
      </c>
    </row>
    <row r="162" spans="1:6" ht="16.899999999999999" customHeight="1" x14ac:dyDescent="0.2">
      <c r="A162" s="40">
        <v>614000</v>
      </c>
      <c r="B162" s="73" t="s">
        <v>361</v>
      </c>
      <c r="C162" s="62"/>
      <c r="D162" s="64">
        <v>0</v>
      </c>
      <c r="E162" s="64">
        <v>100000</v>
      </c>
      <c r="F162" s="65">
        <v>0</v>
      </c>
    </row>
    <row r="163" spans="1:6" ht="16.899999999999999" customHeight="1" x14ac:dyDescent="0.2">
      <c r="A163" s="40">
        <v>614000</v>
      </c>
      <c r="B163" s="73" t="s">
        <v>362</v>
      </c>
      <c r="C163" s="62"/>
      <c r="D163" s="64">
        <v>0</v>
      </c>
      <c r="E163" s="64">
        <v>20000</v>
      </c>
      <c r="F163" s="65">
        <v>0</v>
      </c>
    </row>
    <row r="164" spans="1:6" ht="16.899999999999999" customHeight="1" x14ac:dyDescent="0.2">
      <c r="A164" s="40">
        <v>614000</v>
      </c>
      <c r="B164" s="73" t="s">
        <v>392</v>
      </c>
      <c r="C164" s="62"/>
      <c r="D164" s="64">
        <v>0</v>
      </c>
      <c r="E164" s="64">
        <v>10000</v>
      </c>
      <c r="F164" s="65">
        <v>0</v>
      </c>
    </row>
    <row r="165" spans="1:6" hidden="1" x14ac:dyDescent="0.2">
      <c r="A165" s="40">
        <v>614000</v>
      </c>
      <c r="B165" s="69" t="s">
        <v>312</v>
      </c>
      <c r="C165" s="62"/>
      <c r="D165" s="64">
        <v>0</v>
      </c>
      <c r="E165" s="64">
        <v>0</v>
      </c>
      <c r="F165" s="65">
        <v>0</v>
      </c>
    </row>
    <row r="166" spans="1:6" ht="24" customHeight="1" x14ac:dyDescent="0.2">
      <c r="A166" s="40">
        <v>614000</v>
      </c>
      <c r="B166" s="73" t="s">
        <v>359</v>
      </c>
      <c r="C166" s="62"/>
      <c r="D166" s="64">
        <v>0</v>
      </c>
      <c r="E166" s="64">
        <v>5000</v>
      </c>
      <c r="F166" s="65">
        <v>0</v>
      </c>
    </row>
    <row r="167" spans="1:6" ht="24" customHeight="1" x14ac:dyDescent="0.2">
      <c r="A167" s="40">
        <v>614000</v>
      </c>
      <c r="B167" s="69" t="s">
        <v>363</v>
      </c>
      <c r="C167" s="62"/>
      <c r="D167" s="64">
        <v>0</v>
      </c>
      <c r="E167" s="64">
        <v>7000</v>
      </c>
      <c r="F167" s="65">
        <v>0</v>
      </c>
    </row>
    <row r="168" spans="1:6" hidden="1" x14ac:dyDescent="0.2">
      <c r="A168" s="40">
        <v>614000</v>
      </c>
      <c r="B168" s="69" t="s">
        <v>368</v>
      </c>
      <c r="C168" s="62"/>
      <c r="D168" s="64">
        <v>0</v>
      </c>
      <c r="E168" s="64">
        <v>0</v>
      </c>
      <c r="F168" s="65">
        <v>0</v>
      </c>
    </row>
    <row r="169" spans="1:6" x14ac:dyDescent="0.2">
      <c r="A169" s="40">
        <v>614000</v>
      </c>
      <c r="B169" s="69" t="s">
        <v>251</v>
      </c>
      <c r="C169" s="62"/>
      <c r="D169" s="64">
        <v>0</v>
      </c>
      <c r="E169" s="64">
        <v>2000</v>
      </c>
      <c r="F169" s="65">
        <v>0</v>
      </c>
    </row>
    <row r="170" spans="1:6" ht="17.25" customHeight="1" x14ac:dyDescent="0.2">
      <c r="A170" s="47">
        <v>614000</v>
      </c>
      <c r="B170" s="71" t="s">
        <v>232</v>
      </c>
      <c r="C170" s="62"/>
      <c r="D170" s="44">
        <f>SUM(D171:D188)</f>
        <v>135000</v>
      </c>
      <c r="E170" s="44">
        <f>SUM(E171:E188)</f>
        <v>212000</v>
      </c>
      <c r="F170" s="110">
        <f t="shared" ref="F170:F177" si="6">E170/D170*100</f>
        <v>157.03703703703704</v>
      </c>
    </row>
    <row r="171" spans="1:6" x14ac:dyDescent="0.2">
      <c r="A171" s="40">
        <v>614000</v>
      </c>
      <c r="B171" s="73" t="s">
        <v>264</v>
      </c>
      <c r="C171" s="62"/>
      <c r="D171" s="64">
        <v>60000</v>
      </c>
      <c r="E171" s="64">
        <v>60000</v>
      </c>
      <c r="F171" s="65">
        <f t="shared" si="6"/>
        <v>100</v>
      </c>
    </row>
    <row r="172" spans="1:6" x14ac:dyDescent="0.2">
      <c r="A172" s="40">
        <v>614000</v>
      </c>
      <c r="B172" s="69" t="s">
        <v>255</v>
      </c>
      <c r="C172" s="62"/>
      <c r="D172" s="64">
        <v>10000</v>
      </c>
      <c r="E172" s="64">
        <v>10000</v>
      </c>
      <c r="F172" s="65">
        <f t="shared" si="6"/>
        <v>100</v>
      </c>
    </row>
    <row r="173" spans="1:6" x14ac:dyDescent="0.2">
      <c r="A173" s="40">
        <v>614000</v>
      </c>
      <c r="B173" s="69" t="s">
        <v>260</v>
      </c>
      <c r="C173" s="62"/>
      <c r="D173" s="64">
        <v>5000</v>
      </c>
      <c r="E173" s="64">
        <v>5000</v>
      </c>
      <c r="F173" s="65">
        <f t="shared" si="6"/>
        <v>100</v>
      </c>
    </row>
    <row r="174" spans="1:6" ht="17.25" customHeight="1" x14ac:dyDescent="0.2">
      <c r="A174" s="40">
        <v>614000</v>
      </c>
      <c r="B174" s="69" t="s">
        <v>244</v>
      </c>
      <c r="C174" s="62"/>
      <c r="D174" s="64">
        <v>10000</v>
      </c>
      <c r="E174" s="64">
        <v>10000</v>
      </c>
      <c r="F174" s="65">
        <f t="shared" si="6"/>
        <v>100</v>
      </c>
    </row>
    <row r="175" spans="1:6" ht="25.5" customHeight="1" x14ac:dyDescent="0.2">
      <c r="A175" s="40">
        <v>614000</v>
      </c>
      <c r="B175" s="73" t="s">
        <v>254</v>
      </c>
      <c r="C175" s="62"/>
      <c r="D175" s="64">
        <v>5000</v>
      </c>
      <c r="E175" s="64">
        <v>5000</v>
      </c>
      <c r="F175" s="65">
        <f t="shared" si="6"/>
        <v>100</v>
      </c>
    </row>
    <row r="176" spans="1:6" ht="16.5" customHeight="1" x14ac:dyDescent="0.2">
      <c r="A176" s="40">
        <v>614000</v>
      </c>
      <c r="B176" s="69" t="s">
        <v>261</v>
      </c>
      <c r="C176" s="62"/>
      <c r="D176" s="64">
        <v>40000</v>
      </c>
      <c r="E176" s="64">
        <v>82000</v>
      </c>
      <c r="F176" s="65">
        <f t="shared" si="6"/>
        <v>204.99999999999997</v>
      </c>
    </row>
    <row r="177" spans="1:6" ht="51" customHeight="1" x14ac:dyDescent="0.2">
      <c r="A177" s="40">
        <v>614000</v>
      </c>
      <c r="B177" s="73" t="s">
        <v>432</v>
      </c>
      <c r="C177" s="62"/>
      <c r="D177" s="64">
        <v>5000</v>
      </c>
      <c r="E177" s="64">
        <v>10000</v>
      </c>
      <c r="F177" s="65">
        <f t="shared" si="6"/>
        <v>200</v>
      </c>
    </row>
    <row r="178" spans="1:6" hidden="1" x14ac:dyDescent="0.2">
      <c r="A178" s="40">
        <v>614000</v>
      </c>
      <c r="B178" s="69" t="s">
        <v>259</v>
      </c>
      <c r="C178" s="62"/>
      <c r="D178" s="64">
        <v>0</v>
      </c>
      <c r="E178" s="64">
        <v>0</v>
      </c>
      <c r="F178" s="65">
        <v>0</v>
      </c>
    </row>
    <row r="179" spans="1:6" hidden="1" x14ac:dyDescent="0.2">
      <c r="A179" s="40">
        <v>614000</v>
      </c>
      <c r="B179" s="69" t="s">
        <v>369</v>
      </c>
      <c r="C179" s="62"/>
      <c r="D179" s="64">
        <v>0</v>
      </c>
      <c r="E179" s="64">
        <v>0</v>
      </c>
      <c r="F179" s="65">
        <v>0</v>
      </c>
    </row>
    <row r="180" spans="1:6" ht="24" x14ac:dyDescent="0.2">
      <c r="A180" s="40">
        <v>614000</v>
      </c>
      <c r="B180" s="73" t="s">
        <v>370</v>
      </c>
      <c r="C180" s="62"/>
      <c r="D180" s="64">
        <v>0</v>
      </c>
      <c r="E180" s="64">
        <v>5000</v>
      </c>
      <c r="F180" s="65">
        <v>0</v>
      </c>
    </row>
    <row r="181" spans="1:6" x14ac:dyDescent="0.2">
      <c r="A181" s="40">
        <v>614000</v>
      </c>
      <c r="B181" s="69" t="s">
        <v>371</v>
      </c>
      <c r="C181" s="62"/>
      <c r="D181" s="64">
        <v>0</v>
      </c>
      <c r="E181" s="64">
        <v>2000</v>
      </c>
      <c r="F181" s="65">
        <v>0</v>
      </c>
    </row>
    <row r="182" spans="1:6" ht="24" x14ac:dyDescent="0.2">
      <c r="A182" s="40">
        <v>614000</v>
      </c>
      <c r="B182" s="73" t="s">
        <v>372</v>
      </c>
      <c r="C182" s="62"/>
      <c r="D182" s="64">
        <v>0</v>
      </c>
      <c r="E182" s="64">
        <v>2000</v>
      </c>
      <c r="F182" s="65">
        <v>0</v>
      </c>
    </row>
    <row r="183" spans="1:6" ht="24" x14ac:dyDescent="0.2">
      <c r="A183" s="40">
        <v>614000</v>
      </c>
      <c r="B183" s="73" t="s">
        <v>376</v>
      </c>
      <c r="C183" s="62"/>
      <c r="D183" s="64">
        <v>0</v>
      </c>
      <c r="E183" s="64">
        <v>2000</v>
      </c>
      <c r="F183" s="65">
        <v>0</v>
      </c>
    </row>
    <row r="184" spans="1:6" x14ac:dyDescent="0.2">
      <c r="A184" s="40">
        <v>614000</v>
      </c>
      <c r="B184" s="73" t="s">
        <v>391</v>
      </c>
      <c r="C184" s="62"/>
      <c r="D184" s="64">
        <v>0</v>
      </c>
      <c r="E184" s="64">
        <v>2000</v>
      </c>
      <c r="F184" s="65">
        <v>0</v>
      </c>
    </row>
    <row r="185" spans="1:6" x14ac:dyDescent="0.2">
      <c r="A185" s="40">
        <v>614000</v>
      </c>
      <c r="B185" s="73" t="s">
        <v>408</v>
      </c>
      <c r="C185" s="62"/>
      <c r="D185" s="64">
        <v>0</v>
      </c>
      <c r="E185" s="64">
        <v>10000</v>
      </c>
      <c r="F185" s="65">
        <v>0</v>
      </c>
    </row>
    <row r="186" spans="1:6" x14ac:dyDescent="0.2">
      <c r="A186" s="40">
        <v>614000</v>
      </c>
      <c r="B186" s="73" t="s">
        <v>409</v>
      </c>
      <c r="C186" s="62"/>
      <c r="D186" s="64">
        <v>0</v>
      </c>
      <c r="E186" s="64">
        <v>2000</v>
      </c>
      <c r="F186" s="65">
        <v>0</v>
      </c>
    </row>
    <row r="187" spans="1:6" ht="24" x14ac:dyDescent="0.2">
      <c r="A187" s="40">
        <v>614000</v>
      </c>
      <c r="B187" s="73" t="s">
        <v>410</v>
      </c>
      <c r="C187" s="62"/>
      <c r="D187" s="64">
        <v>0</v>
      </c>
      <c r="E187" s="64">
        <v>3000</v>
      </c>
      <c r="F187" s="65">
        <v>0</v>
      </c>
    </row>
    <row r="188" spans="1:6" ht="25.5" customHeight="1" x14ac:dyDescent="0.2">
      <c r="A188" s="40">
        <v>614000</v>
      </c>
      <c r="B188" s="73" t="s">
        <v>411</v>
      </c>
      <c r="C188" s="62"/>
      <c r="D188" s="64">
        <v>0</v>
      </c>
      <c r="E188" s="64">
        <v>2000</v>
      </c>
      <c r="F188" s="65">
        <v>0</v>
      </c>
    </row>
    <row r="189" spans="1:6" ht="15" hidden="1" customHeight="1" x14ac:dyDescent="0.2">
      <c r="A189" s="47">
        <v>614000</v>
      </c>
      <c r="B189" s="71" t="s">
        <v>233</v>
      </c>
      <c r="C189" s="62"/>
      <c r="D189" s="44">
        <f>SUM(D284:D285)</f>
        <v>0</v>
      </c>
      <c r="E189" s="44">
        <v>0</v>
      </c>
      <c r="F189" s="65">
        <v>0</v>
      </c>
    </row>
    <row r="190" spans="1:6" ht="15" customHeight="1" x14ac:dyDescent="0.2">
      <c r="A190" s="47">
        <v>614000</v>
      </c>
      <c r="B190" s="71" t="s">
        <v>250</v>
      </c>
      <c r="C190" s="62"/>
      <c r="D190" s="44">
        <f>SUM(D191:D205)</f>
        <v>392200</v>
      </c>
      <c r="E190" s="44">
        <f>SUM(E191:E205)</f>
        <v>396200</v>
      </c>
      <c r="F190" s="110">
        <f t="shared" ref="F190:F204" si="7">E190/D190*100</f>
        <v>101.01988781234064</v>
      </c>
    </row>
    <row r="191" spans="1:6" ht="24" x14ac:dyDescent="0.2">
      <c r="A191" s="40">
        <v>614000</v>
      </c>
      <c r="B191" s="73" t="s">
        <v>413</v>
      </c>
      <c r="C191" s="62"/>
      <c r="D191" s="64">
        <v>60000</v>
      </c>
      <c r="E191" s="64">
        <v>60000</v>
      </c>
      <c r="F191" s="65">
        <f t="shared" si="7"/>
        <v>100</v>
      </c>
    </row>
    <row r="192" spans="1:6" hidden="1" x14ac:dyDescent="0.2">
      <c r="A192" s="40">
        <v>614000</v>
      </c>
      <c r="B192" s="73" t="s">
        <v>177</v>
      </c>
      <c r="C192" s="62"/>
      <c r="D192" s="64">
        <v>0</v>
      </c>
      <c r="E192" s="64"/>
      <c r="F192" s="65" t="e">
        <f t="shared" si="7"/>
        <v>#DIV/0!</v>
      </c>
    </row>
    <row r="193" spans="1:6" hidden="1" x14ac:dyDescent="0.2">
      <c r="A193" s="40">
        <v>614000</v>
      </c>
      <c r="B193" s="73" t="s">
        <v>175</v>
      </c>
      <c r="C193" s="62"/>
      <c r="D193" s="64"/>
      <c r="E193" s="64"/>
      <c r="F193" s="65" t="e">
        <f t="shared" si="7"/>
        <v>#DIV/0!</v>
      </c>
    </row>
    <row r="194" spans="1:6" hidden="1" x14ac:dyDescent="0.2">
      <c r="A194" s="40">
        <v>614000</v>
      </c>
      <c r="B194" s="73" t="s">
        <v>178</v>
      </c>
      <c r="C194" s="62"/>
      <c r="D194" s="64"/>
      <c r="E194" s="64"/>
      <c r="F194" s="65" t="e">
        <f t="shared" si="7"/>
        <v>#DIV/0!</v>
      </c>
    </row>
    <row r="195" spans="1:6" hidden="1" x14ac:dyDescent="0.2">
      <c r="A195" s="40">
        <v>614000</v>
      </c>
      <c r="B195" s="73" t="s">
        <v>176</v>
      </c>
      <c r="C195" s="62"/>
      <c r="D195" s="64"/>
      <c r="E195" s="64"/>
      <c r="F195" s="65" t="e">
        <f t="shared" si="7"/>
        <v>#DIV/0!</v>
      </c>
    </row>
    <row r="196" spans="1:6" ht="24" hidden="1" x14ac:dyDescent="0.2">
      <c r="A196" s="40">
        <v>614000</v>
      </c>
      <c r="B196" s="73" t="s">
        <v>190</v>
      </c>
      <c r="C196" s="62"/>
      <c r="D196" s="64">
        <v>0</v>
      </c>
      <c r="E196" s="64"/>
      <c r="F196" s="65" t="e">
        <f t="shared" si="7"/>
        <v>#DIV/0!</v>
      </c>
    </row>
    <row r="197" spans="1:6" ht="24" hidden="1" x14ac:dyDescent="0.2">
      <c r="A197" s="40">
        <v>614000</v>
      </c>
      <c r="B197" s="73" t="s">
        <v>174</v>
      </c>
      <c r="C197" s="62"/>
      <c r="D197" s="64"/>
      <c r="E197" s="64"/>
      <c r="F197" s="65" t="e">
        <f t="shared" si="7"/>
        <v>#DIV/0!</v>
      </c>
    </row>
    <row r="198" spans="1:6" hidden="1" x14ac:dyDescent="0.2">
      <c r="A198" s="40">
        <v>614000</v>
      </c>
      <c r="B198" s="73" t="s">
        <v>230</v>
      </c>
      <c r="C198" s="62"/>
      <c r="D198" s="64">
        <v>0</v>
      </c>
      <c r="E198" s="64"/>
      <c r="F198" s="65" t="e">
        <f t="shared" si="7"/>
        <v>#DIV/0!</v>
      </c>
    </row>
    <row r="199" spans="1:6" ht="24" x14ac:dyDescent="0.2">
      <c r="A199" s="40">
        <v>614000</v>
      </c>
      <c r="B199" s="73" t="s">
        <v>214</v>
      </c>
      <c r="C199" s="62"/>
      <c r="D199" s="64">
        <v>65000</v>
      </c>
      <c r="E199" s="64">
        <v>66000</v>
      </c>
      <c r="F199" s="65">
        <f t="shared" si="7"/>
        <v>101.53846153846153</v>
      </c>
    </row>
    <row r="200" spans="1:6" ht="16.5" customHeight="1" x14ac:dyDescent="0.2">
      <c r="A200" s="40">
        <v>614000</v>
      </c>
      <c r="B200" s="73" t="s">
        <v>220</v>
      </c>
      <c r="C200" s="62"/>
      <c r="D200" s="64">
        <v>240000</v>
      </c>
      <c r="E200" s="64">
        <v>240000</v>
      </c>
      <c r="F200" s="65">
        <f t="shared" si="7"/>
        <v>100</v>
      </c>
    </row>
    <row r="201" spans="1:6" ht="24" x14ac:dyDescent="0.2">
      <c r="A201" s="40">
        <v>614000</v>
      </c>
      <c r="B201" s="73" t="s">
        <v>313</v>
      </c>
      <c r="C201" s="62"/>
      <c r="D201" s="64">
        <v>15000</v>
      </c>
      <c r="E201" s="64">
        <v>15000</v>
      </c>
      <c r="F201" s="65">
        <f t="shared" si="7"/>
        <v>100</v>
      </c>
    </row>
    <row r="202" spans="1:6" x14ac:dyDescent="0.2">
      <c r="A202" s="40">
        <v>614000</v>
      </c>
      <c r="B202" s="73" t="s">
        <v>172</v>
      </c>
      <c r="C202" s="62"/>
      <c r="D202" s="64">
        <v>7200</v>
      </c>
      <c r="E202" s="64">
        <v>7200</v>
      </c>
      <c r="F202" s="65">
        <f t="shared" si="7"/>
        <v>100</v>
      </c>
    </row>
    <row r="203" spans="1:6" ht="24" hidden="1" x14ac:dyDescent="0.2">
      <c r="A203" s="40">
        <v>614000</v>
      </c>
      <c r="B203" s="73" t="s">
        <v>217</v>
      </c>
      <c r="C203" s="62"/>
      <c r="D203" s="64">
        <v>0</v>
      </c>
      <c r="E203" s="64"/>
      <c r="F203" s="65" t="e">
        <f t="shared" si="7"/>
        <v>#DIV/0!</v>
      </c>
    </row>
    <row r="204" spans="1:6" ht="24" x14ac:dyDescent="0.2">
      <c r="A204" s="40">
        <v>614000</v>
      </c>
      <c r="B204" s="73" t="s">
        <v>291</v>
      </c>
      <c r="C204" s="62"/>
      <c r="D204" s="64">
        <v>5000</v>
      </c>
      <c r="E204" s="64">
        <v>5000</v>
      </c>
      <c r="F204" s="65">
        <f t="shared" si="7"/>
        <v>100</v>
      </c>
    </row>
    <row r="205" spans="1:6" x14ac:dyDescent="0.2">
      <c r="A205" s="40">
        <v>614000</v>
      </c>
      <c r="B205" s="73" t="s">
        <v>230</v>
      </c>
      <c r="C205" s="62"/>
      <c r="D205" s="64">
        <v>0</v>
      </c>
      <c r="E205" s="64">
        <v>3000</v>
      </c>
      <c r="F205" s="65">
        <v>0</v>
      </c>
    </row>
    <row r="206" spans="1:6" ht="25.5" customHeight="1" x14ac:dyDescent="0.2">
      <c r="A206" s="53" t="s">
        <v>241</v>
      </c>
      <c r="B206" s="48" t="s">
        <v>90</v>
      </c>
      <c r="C206" s="74"/>
      <c r="D206" s="60">
        <f>D207+D208+D299</f>
        <v>1822520</v>
      </c>
      <c r="E206" s="60">
        <f>E207+E208+E299</f>
        <v>2729000</v>
      </c>
      <c r="F206" s="110">
        <f t="shared" ref="F206:F220" si="8">E206/D206*100</f>
        <v>149.73772578627396</v>
      </c>
    </row>
    <row r="207" spans="1:6" ht="22.5" customHeight="1" x14ac:dyDescent="0.2">
      <c r="A207" s="53" t="s">
        <v>213</v>
      </c>
      <c r="B207" s="41" t="s">
        <v>91</v>
      </c>
      <c r="C207" s="74"/>
      <c r="D207" s="64">
        <v>450000</v>
      </c>
      <c r="E207" s="64">
        <v>525000</v>
      </c>
      <c r="F207" s="65">
        <f t="shared" si="8"/>
        <v>116.66666666666667</v>
      </c>
    </row>
    <row r="208" spans="1:6" s="76" customFormat="1" ht="16.5" customHeight="1" x14ac:dyDescent="0.2">
      <c r="A208" s="40">
        <v>615000</v>
      </c>
      <c r="B208" s="48" t="s">
        <v>267</v>
      </c>
      <c r="C208" s="75" t="s">
        <v>26</v>
      </c>
      <c r="D208" s="60">
        <f>D209+D210</f>
        <v>900700</v>
      </c>
      <c r="E208" s="60">
        <f>E209+E210</f>
        <v>1623000</v>
      </c>
      <c r="F208" s="110">
        <f t="shared" si="8"/>
        <v>180.19318307982678</v>
      </c>
    </row>
    <row r="209" spans="1:6" ht="24" customHeight="1" x14ac:dyDescent="0.2">
      <c r="A209" s="53" t="s">
        <v>156</v>
      </c>
      <c r="B209" s="69" t="s">
        <v>126</v>
      </c>
      <c r="C209" s="118" t="s">
        <v>27</v>
      </c>
      <c r="D209" s="119">
        <v>213700</v>
      </c>
      <c r="E209" s="119">
        <v>100000</v>
      </c>
      <c r="F209" s="65">
        <f t="shared" si="8"/>
        <v>46.79457182966776</v>
      </c>
    </row>
    <row r="210" spans="1:6" ht="27.75" customHeight="1" x14ac:dyDescent="0.2">
      <c r="A210" s="77" t="s">
        <v>156</v>
      </c>
      <c r="B210" s="71" t="s">
        <v>170</v>
      </c>
      <c r="C210" s="78" t="s">
        <v>26</v>
      </c>
      <c r="D210" s="79">
        <f>D211+D232+D268</f>
        <v>687000</v>
      </c>
      <c r="E210" s="79">
        <f>E211+E232+E268</f>
        <v>1523000</v>
      </c>
      <c r="F210" s="110">
        <f t="shared" si="8"/>
        <v>221.68850072780205</v>
      </c>
    </row>
    <row r="211" spans="1:6" ht="23.25" customHeight="1" x14ac:dyDescent="0.2">
      <c r="A211" s="82" t="s">
        <v>156</v>
      </c>
      <c r="B211" s="71" t="s">
        <v>169</v>
      </c>
      <c r="C211" s="78"/>
      <c r="D211" s="44">
        <f>SUM(D212:D231)</f>
        <v>190000</v>
      </c>
      <c r="E211" s="44">
        <f>SUM(E212:E231)</f>
        <v>255000</v>
      </c>
      <c r="F211" s="110">
        <f t="shared" si="8"/>
        <v>134.21052631578948</v>
      </c>
    </row>
    <row r="212" spans="1:6" ht="24" x14ac:dyDescent="0.2">
      <c r="A212" s="40">
        <v>615000</v>
      </c>
      <c r="B212" s="70" t="s">
        <v>271</v>
      </c>
      <c r="C212" s="62"/>
      <c r="D212" s="64">
        <v>60000</v>
      </c>
      <c r="E212" s="64">
        <v>110000</v>
      </c>
      <c r="F212" s="65">
        <f t="shared" si="8"/>
        <v>183.33333333333331</v>
      </c>
    </row>
    <row r="213" spans="1:6" ht="36" customHeight="1" x14ac:dyDescent="0.2">
      <c r="A213" s="40">
        <v>820000</v>
      </c>
      <c r="B213" s="73" t="s">
        <v>383</v>
      </c>
      <c r="C213" s="80"/>
      <c r="D213" s="64">
        <v>20000</v>
      </c>
      <c r="E213" s="64">
        <v>50000</v>
      </c>
      <c r="F213" s="65">
        <f t="shared" si="8"/>
        <v>250</v>
      </c>
    </row>
    <row r="214" spans="1:6" hidden="1" x14ac:dyDescent="0.2">
      <c r="A214" s="40">
        <v>820000</v>
      </c>
      <c r="B214" s="73" t="s">
        <v>304</v>
      </c>
      <c r="C214" s="80"/>
      <c r="D214" s="64">
        <v>0</v>
      </c>
      <c r="E214" s="64"/>
      <c r="F214" s="65" t="e">
        <f t="shared" si="8"/>
        <v>#DIV/0!</v>
      </c>
    </row>
    <row r="215" spans="1:6" x14ac:dyDescent="0.2">
      <c r="A215" s="40">
        <v>615000</v>
      </c>
      <c r="B215" s="69" t="s">
        <v>253</v>
      </c>
      <c r="C215" s="62"/>
      <c r="D215" s="64">
        <v>20000</v>
      </c>
      <c r="E215" s="64">
        <v>20000</v>
      </c>
      <c r="F215" s="65">
        <f t="shared" si="8"/>
        <v>100</v>
      </c>
    </row>
    <row r="216" spans="1:6" ht="24" hidden="1" x14ac:dyDescent="0.2">
      <c r="A216" s="40">
        <v>615000</v>
      </c>
      <c r="B216" s="73" t="s">
        <v>266</v>
      </c>
      <c r="C216" s="80"/>
      <c r="D216" s="64"/>
      <c r="E216" s="64"/>
      <c r="F216" s="65" t="e">
        <f t="shared" si="8"/>
        <v>#DIV/0!</v>
      </c>
    </row>
    <row r="217" spans="1:6" ht="24" x14ac:dyDescent="0.2">
      <c r="A217" s="40">
        <v>615000</v>
      </c>
      <c r="B217" s="73" t="s">
        <v>346</v>
      </c>
      <c r="C217" s="80"/>
      <c r="D217" s="64">
        <v>10000</v>
      </c>
      <c r="E217" s="64">
        <v>50000</v>
      </c>
      <c r="F217" s="65">
        <f t="shared" si="8"/>
        <v>500</v>
      </c>
    </row>
    <row r="218" spans="1:6" ht="24" x14ac:dyDescent="0.2">
      <c r="A218" s="40">
        <v>615000</v>
      </c>
      <c r="B218" s="73" t="s">
        <v>364</v>
      </c>
      <c r="C218" s="62"/>
      <c r="D218" s="64">
        <v>30000</v>
      </c>
      <c r="E218" s="64">
        <v>15000</v>
      </c>
      <c r="F218" s="65">
        <f t="shared" si="8"/>
        <v>50</v>
      </c>
    </row>
    <row r="219" spans="1:6" ht="24" x14ac:dyDescent="0.2">
      <c r="A219" s="40">
        <v>615000</v>
      </c>
      <c r="B219" s="73" t="s">
        <v>347</v>
      </c>
      <c r="C219" s="80"/>
      <c r="D219" s="64">
        <v>50000</v>
      </c>
      <c r="E219" s="64">
        <v>0</v>
      </c>
      <c r="F219" s="65">
        <f t="shared" si="8"/>
        <v>0</v>
      </c>
    </row>
    <row r="220" spans="1:6" hidden="1" x14ac:dyDescent="0.2">
      <c r="A220" s="40">
        <v>615000</v>
      </c>
      <c r="B220" s="73" t="s">
        <v>421</v>
      </c>
      <c r="C220" s="80"/>
      <c r="D220" s="64">
        <v>0</v>
      </c>
      <c r="E220" s="64">
        <v>0</v>
      </c>
      <c r="F220" s="65" t="e">
        <f t="shared" si="8"/>
        <v>#DIV/0!</v>
      </c>
    </row>
    <row r="221" spans="1:6" hidden="1" x14ac:dyDescent="0.2">
      <c r="A221" s="40"/>
      <c r="B221" s="73" t="s">
        <v>428</v>
      </c>
      <c r="C221" s="80"/>
      <c r="D221" s="64"/>
      <c r="E221" s="64">
        <v>0</v>
      </c>
      <c r="F221" s="65"/>
    </row>
    <row r="222" spans="1:6" ht="24" hidden="1" x14ac:dyDescent="0.2">
      <c r="A222" s="40">
        <v>615000</v>
      </c>
      <c r="B222" s="73" t="s">
        <v>393</v>
      </c>
      <c r="C222" s="80"/>
      <c r="D222" s="64">
        <v>0</v>
      </c>
      <c r="E222" s="64">
        <v>0</v>
      </c>
      <c r="F222" s="65">
        <v>0</v>
      </c>
    </row>
    <row r="223" spans="1:6" hidden="1" x14ac:dyDescent="0.2">
      <c r="A223" s="40">
        <v>615000</v>
      </c>
      <c r="B223" s="73" t="s">
        <v>394</v>
      </c>
      <c r="C223" s="80"/>
      <c r="D223" s="64">
        <v>0</v>
      </c>
      <c r="E223" s="64">
        <v>0</v>
      </c>
      <c r="F223" s="65" t="e">
        <f>E223/D223*100</f>
        <v>#DIV/0!</v>
      </c>
    </row>
    <row r="224" spans="1:6" hidden="1" x14ac:dyDescent="0.2">
      <c r="A224" s="40">
        <v>615000</v>
      </c>
      <c r="B224" s="81" t="s">
        <v>390</v>
      </c>
      <c r="C224" s="62"/>
      <c r="D224" s="64">
        <v>0</v>
      </c>
      <c r="E224" s="64">
        <v>0</v>
      </c>
      <c r="F224" s="65" t="e">
        <f>E224/D224*100</f>
        <v>#DIV/0!</v>
      </c>
    </row>
    <row r="225" spans="1:6" ht="24" customHeight="1" x14ac:dyDescent="0.2">
      <c r="A225" s="40">
        <v>614000</v>
      </c>
      <c r="B225" s="81" t="s">
        <v>389</v>
      </c>
      <c r="C225" s="62"/>
      <c r="D225" s="64">
        <v>0</v>
      </c>
      <c r="E225" s="64">
        <v>10000</v>
      </c>
      <c r="F225" s="65">
        <v>0</v>
      </c>
    </row>
    <row r="226" spans="1:6" hidden="1" x14ac:dyDescent="0.2">
      <c r="A226" s="40">
        <v>615000</v>
      </c>
      <c r="B226" s="72" t="s">
        <v>386</v>
      </c>
      <c r="C226" s="62"/>
      <c r="D226" s="64">
        <v>0</v>
      </c>
      <c r="E226" s="64">
        <v>0</v>
      </c>
      <c r="F226" s="65" t="e">
        <f t="shared" ref="F226:F238" si="9">E226/D226*100</f>
        <v>#DIV/0!</v>
      </c>
    </row>
    <row r="227" spans="1:6" hidden="1" x14ac:dyDescent="0.2">
      <c r="A227" s="40">
        <v>615000</v>
      </c>
      <c r="B227" s="69" t="s">
        <v>262</v>
      </c>
      <c r="C227" s="62"/>
      <c r="D227" s="64">
        <v>0</v>
      </c>
      <c r="E227" s="64"/>
      <c r="F227" s="65" t="e">
        <f t="shared" si="9"/>
        <v>#DIV/0!</v>
      </c>
    </row>
    <row r="228" spans="1:6" hidden="1" x14ac:dyDescent="0.2">
      <c r="A228" s="40">
        <v>615000</v>
      </c>
      <c r="B228" s="69" t="s">
        <v>272</v>
      </c>
      <c r="C228" s="62"/>
      <c r="D228" s="64">
        <v>0</v>
      </c>
      <c r="E228" s="64"/>
      <c r="F228" s="65" t="e">
        <f t="shared" si="9"/>
        <v>#DIV/0!</v>
      </c>
    </row>
    <row r="229" spans="1:6" hidden="1" x14ac:dyDescent="0.2">
      <c r="A229" s="40">
        <v>615000</v>
      </c>
      <c r="B229" s="69" t="s">
        <v>228</v>
      </c>
      <c r="C229" s="62"/>
      <c r="D229" s="64">
        <v>0</v>
      </c>
      <c r="E229" s="64"/>
      <c r="F229" s="65" t="e">
        <f t="shared" si="9"/>
        <v>#DIV/0!</v>
      </c>
    </row>
    <row r="230" spans="1:6" ht="24" hidden="1" x14ac:dyDescent="0.2">
      <c r="A230" s="40">
        <v>615000</v>
      </c>
      <c r="B230" s="73" t="s">
        <v>206</v>
      </c>
      <c r="C230" s="62"/>
      <c r="D230" s="64">
        <v>0</v>
      </c>
      <c r="E230" s="64"/>
      <c r="F230" s="65" t="e">
        <f t="shared" si="9"/>
        <v>#DIV/0!</v>
      </c>
    </row>
    <row r="231" spans="1:6" ht="24" hidden="1" x14ac:dyDescent="0.2">
      <c r="A231" s="40">
        <v>615000</v>
      </c>
      <c r="B231" s="81" t="s">
        <v>207</v>
      </c>
      <c r="C231" s="62"/>
      <c r="D231" s="64">
        <v>0</v>
      </c>
      <c r="E231" s="64"/>
      <c r="F231" s="65" t="e">
        <f t="shared" si="9"/>
        <v>#DIV/0!</v>
      </c>
    </row>
    <row r="232" spans="1:6" ht="22.5" customHeight="1" x14ac:dyDescent="0.2">
      <c r="A232" s="82" t="s">
        <v>156</v>
      </c>
      <c r="B232" s="71" t="s">
        <v>171</v>
      </c>
      <c r="C232" s="78"/>
      <c r="D232" s="44">
        <f>SUM(D233:D267)</f>
        <v>156000</v>
      </c>
      <c r="E232" s="44">
        <f>SUM(E233:E267)</f>
        <v>570000</v>
      </c>
      <c r="F232" s="110">
        <f t="shared" si="9"/>
        <v>365.38461538461536</v>
      </c>
    </row>
    <row r="233" spans="1:6" ht="15" hidden="1" customHeight="1" x14ac:dyDescent="0.2">
      <c r="A233" s="82">
        <v>820000</v>
      </c>
      <c r="B233" s="69" t="s">
        <v>314</v>
      </c>
      <c r="C233" s="131"/>
      <c r="D233" s="64">
        <v>0</v>
      </c>
      <c r="E233" s="64">
        <v>0</v>
      </c>
      <c r="F233" s="65" t="e">
        <f t="shared" si="9"/>
        <v>#DIV/0!</v>
      </c>
    </row>
    <row r="234" spans="1:6" ht="22.5" hidden="1" customHeight="1" x14ac:dyDescent="0.2">
      <c r="A234" s="40">
        <v>615000</v>
      </c>
      <c r="B234" s="73" t="s">
        <v>263</v>
      </c>
      <c r="C234" s="62"/>
      <c r="D234" s="64">
        <v>0</v>
      </c>
      <c r="E234" s="64"/>
      <c r="F234" s="65" t="e">
        <f t="shared" si="9"/>
        <v>#DIV/0!</v>
      </c>
    </row>
    <row r="235" spans="1:6" ht="24" x14ac:dyDescent="0.2">
      <c r="A235" s="40">
        <v>615000</v>
      </c>
      <c r="B235" s="73" t="s">
        <v>256</v>
      </c>
      <c r="C235" s="62"/>
      <c r="D235" s="64">
        <v>10000</v>
      </c>
      <c r="E235" s="64">
        <v>10000</v>
      </c>
      <c r="F235" s="65">
        <f t="shared" si="9"/>
        <v>100</v>
      </c>
    </row>
    <row r="236" spans="1:6" x14ac:dyDescent="0.2">
      <c r="A236" s="40">
        <v>615000</v>
      </c>
      <c r="B236" s="73" t="s">
        <v>123</v>
      </c>
      <c r="C236" s="62"/>
      <c r="D236" s="64">
        <v>30000</v>
      </c>
      <c r="E236" s="64">
        <v>30000</v>
      </c>
      <c r="F236" s="65">
        <f t="shared" si="9"/>
        <v>100</v>
      </c>
    </row>
    <row r="237" spans="1:6" x14ac:dyDescent="0.2">
      <c r="A237" s="40">
        <v>615000</v>
      </c>
      <c r="B237" s="73" t="s">
        <v>441</v>
      </c>
      <c r="C237" s="62"/>
      <c r="D237" s="64">
        <v>15000</v>
      </c>
      <c r="E237" s="64">
        <v>25000</v>
      </c>
      <c r="F237" s="65">
        <f t="shared" si="9"/>
        <v>166.66666666666669</v>
      </c>
    </row>
    <row r="238" spans="1:6" ht="24" x14ac:dyDescent="0.2">
      <c r="A238" s="40">
        <v>615000</v>
      </c>
      <c r="B238" s="73" t="s">
        <v>349</v>
      </c>
      <c r="C238" s="62"/>
      <c r="D238" s="64">
        <v>20000</v>
      </c>
      <c r="E238" s="64">
        <v>20000</v>
      </c>
      <c r="F238" s="65">
        <f t="shared" si="9"/>
        <v>100</v>
      </c>
    </row>
    <row r="239" spans="1:6" x14ac:dyDescent="0.2">
      <c r="A239" s="40">
        <v>615000</v>
      </c>
      <c r="B239" s="73" t="s">
        <v>422</v>
      </c>
      <c r="C239" s="62"/>
      <c r="D239" s="64">
        <v>0</v>
      </c>
      <c r="E239" s="64">
        <v>20000</v>
      </c>
      <c r="F239" s="65">
        <v>0</v>
      </c>
    </row>
    <row r="240" spans="1:6" x14ac:dyDescent="0.2">
      <c r="A240" s="40">
        <v>615000</v>
      </c>
      <c r="B240" s="73" t="s">
        <v>420</v>
      </c>
      <c r="C240" s="62"/>
      <c r="D240" s="64">
        <v>0</v>
      </c>
      <c r="E240" s="64">
        <v>70000</v>
      </c>
      <c r="F240" s="65">
        <v>0</v>
      </c>
    </row>
    <row r="241" spans="1:6" x14ac:dyDescent="0.2">
      <c r="A241" s="40">
        <v>615000</v>
      </c>
      <c r="B241" s="73" t="s">
        <v>430</v>
      </c>
      <c r="C241" s="62"/>
      <c r="D241" s="64">
        <v>0</v>
      </c>
      <c r="E241" s="64">
        <v>80000</v>
      </c>
      <c r="F241" s="65">
        <v>0</v>
      </c>
    </row>
    <row r="242" spans="1:6" x14ac:dyDescent="0.2">
      <c r="A242" s="40">
        <v>820000</v>
      </c>
      <c r="B242" s="73" t="s">
        <v>242</v>
      </c>
      <c r="C242" s="62"/>
      <c r="D242" s="64">
        <v>15000</v>
      </c>
      <c r="E242" s="64">
        <v>0</v>
      </c>
      <c r="F242" s="65">
        <f t="shared" ref="F242:F247" si="10">E242/D242*100</f>
        <v>0</v>
      </c>
    </row>
    <row r="243" spans="1:6" ht="24" x14ac:dyDescent="0.2">
      <c r="A243" s="40">
        <v>615000</v>
      </c>
      <c r="B243" s="73" t="s">
        <v>229</v>
      </c>
      <c r="C243" s="62"/>
      <c r="D243" s="64">
        <v>15000</v>
      </c>
      <c r="E243" s="64">
        <v>0</v>
      </c>
      <c r="F243" s="65">
        <f t="shared" si="10"/>
        <v>0</v>
      </c>
    </row>
    <row r="244" spans="1:6" ht="24" x14ac:dyDescent="0.2">
      <c r="A244" s="40">
        <v>615000</v>
      </c>
      <c r="B244" s="73" t="s">
        <v>184</v>
      </c>
      <c r="C244" s="62"/>
      <c r="D244" s="64">
        <v>10000</v>
      </c>
      <c r="E244" s="64">
        <v>0</v>
      </c>
      <c r="F244" s="65">
        <f t="shared" si="10"/>
        <v>0</v>
      </c>
    </row>
    <row r="245" spans="1:6" ht="24" x14ac:dyDescent="0.2">
      <c r="A245" s="40">
        <v>615000</v>
      </c>
      <c r="B245" s="70" t="s">
        <v>265</v>
      </c>
      <c r="C245" s="62"/>
      <c r="D245" s="64">
        <v>25000</v>
      </c>
      <c r="E245" s="64">
        <v>0</v>
      </c>
      <c r="F245" s="65">
        <f t="shared" si="10"/>
        <v>0</v>
      </c>
    </row>
    <row r="246" spans="1:6" ht="24" x14ac:dyDescent="0.2">
      <c r="A246" s="40">
        <v>615000</v>
      </c>
      <c r="B246" s="73" t="s">
        <v>348</v>
      </c>
      <c r="C246" s="62"/>
      <c r="D246" s="64">
        <v>6000</v>
      </c>
      <c r="E246" s="64">
        <v>0</v>
      </c>
      <c r="F246" s="65">
        <f t="shared" si="10"/>
        <v>0</v>
      </c>
    </row>
    <row r="247" spans="1:6" x14ac:dyDescent="0.2">
      <c r="A247" s="40">
        <v>615000</v>
      </c>
      <c r="B247" s="73" t="s">
        <v>285</v>
      </c>
      <c r="C247" s="62"/>
      <c r="D247" s="64">
        <v>10000</v>
      </c>
      <c r="E247" s="64">
        <v>10000</v>
      </c>
      <c r="F247" s="65">
        <f t="shared" si="10"/>
        <v>100</v>
      </c>
    </row>
    <row r="248" spans="1:6" ht="24" x14ac:dyDescent="0.2">
      <c r="A248" s="40">
        <v>615000</v>
      </c>
      <c r="B248" s="73" t="s">
        <v>425</v>
      </c>
      <c r="C248" s="62"/>
      <c r="D248" s="64">
        <v>0</v>
      </c>
      <c r="E248" s="64">
        <v>20000</v>
      </c>
      <c r="F248" s="65">
        <v>0</v>
      </c>
    </row>
    <row r="249" spans="1:6" x14ac:dyDescent="0.2">
      <c r="A249" s="40">
        <v>820000</v>
      </c>
      <c r="B249" s="73" t="s">
        <v>365</v>
      </c>
      <c r="C249" s="62"/>
      <c r="D249" s="64">
        <v>0</v>
      </c>
      <c r="E249" s="64">
        <v>200000</v>
      </c>
      <c r="F249" s="65">
        <v>0</v>
      </c>
    </row>
    <row r="250" spans="1:6" x14ac:dyDescent="0.2">
      <c r="A250" s="40">
        <v>615000</v>
      </c>
      <c r="B250" s="73" t="s">
        <v>384</v>
      </c>
      <c r="C250" s="62"/>
      <c r="D250" s="64">
        <v>0</v>
      </c>
      <c r="E250" s="64">
        <v>15000</v>
      </c>
      <c r="F250" s="65">
        <v>0</v>
      </c>
    </row>
    <row r="251" spans="1:6" ht="24" hidden="1" x14ac:dyDescent="0.2">
      <c r="A251" s="40">
        <v>615000</v>
      </c>
      <c r="B251" s="73" t="s">
        <v>288</v>
      </c>
      <c r="C251" s="62"/>
      <c r="D251" s="64">
        <v>0</v>
      </c>
      <c r="E251" s="64">
        <v>0</v>
      </c>
      <c r="F251" s="65" t="e">
        <f>E251/D251*100</f>
        <v>#DIV/0!</v>
      </c>
    </row>
    <row r="252" spans="1:6" hidden="1" x14ac:dyDescent="0.2">
      <c r="A252" s="40">
        <v>615000</v>
      </c>
      <c r="B252" s="73" t="s">
        <v>395</v>
      </c>
      <c r="C252" s="62"/>
      <c r="D252" s="64">
        <v>0</v>
      </c>
      <c r="E252" s="64">
        <v>0</v>
      </c>
      <c r="F252" s="65" t="e">
        <f>E252/D252*100</f>
        <v>#DIV/0!</v>
      </c>
    </row>
    <row r="253" spans="1:6" ht="24" x14ac:dyDescent="0.2">
      <c r="A253" s="40">
        <v>615000</v>
      </c>
      <c r="B253" s="73" t="s">
        <v>414</v>
      </c>
      <c r="C253" s="62"/>
      <c r="D253" s="64">
        <v>0</v>
      </c>
      <c r="E253" s="64">
        <v>10000</v>
      </c>
      <c r="F253" s="65">
        <v>0</v>
      </c>
    </row>
    <row r="254" spans="1:6" ht="24" x14ac:dyDescent="0.2">
      <c r="A254" s="40">
        <v>615000</v>
      </c>
      <c r="B254" s="73" t="s">
        <v>374</v>
      </c>
      <c r="C254" s="62"/>
      <c r="D254" s="64">
        <v>0</v>
      </c>
      <c r="E254" s="64">
        <v>10000</v>
      </c>
      <c r="F254" s="65">
        <v>0</v>
      </c>
    </row>
    <row r="255" spans="1:6" ht="24" x14ac:dyDescent="0.2">
      <c r="A255" s="40">
        <v>615000</v>
      </c>
      <c r="B255" s="73" t="s">
        <v>415</v>
      </c>
      <c r="C255" s="62"/>
      <c r="D255" s="64">
        <v>0</v>
      </c>
      <c r="E255" s="64">
        <v>30000</v>
      </c>
      <c r="F255" s="65">
        <v>0</v>
      </c>
    </row>
    <row r="256" spans="1:6" ht="24" x14ac:dyDescent="0.2">
      <c r="A256" s="40">
        <v>615000</v>
      </c>
      <c r="B256" s="73" t="s">
        <v>377</v>
      </c>
      <c r="C256" s="62"/>
      <c r="D256" s="64">
        <v>0</v>
      </c>
      <c r="E256" s="64">
        <v>10000</v>
      </c>
      <c r="F256" s="65">
        <v>0</v>
      </c>
    </row>
    <row r="257" spans="1:6" ht="24" x14ac:dyDescent="0.2">
      <c r="A257" s="40">
        <v>615000</v>
      </c>
      <c r="B257" s="73" t="s">
        <v>375</v>
      </c>
      <c r="C257" s="62"/>
      <c r="D257" s="64">
        <v>0</v>
      </c>
      <c r="E257" s="64">
        <v>10000</v>
      </c>
      <c r="F257" s="65">
        <v>0</v>
      </c>
    </row>
    <row r="258" spans="1:6" hidden="1" x14ac:dyDescent="0.2">
      <c r="A258" s="40">
        <v>615000</v>
      </c>
      <c r="B258" s="69" t="s">
        <v>379</v>
      </c>
      <c r="C258" s="62"/>
      <c r="D258" s="64">
        <v>0</v>
      </c>
      <c r="E258" s="64">
        <v>0</v>
      </c>
      <c r="F258" s="65" t="e">
        <f t="shared" ref="F258:F278" si="11">E258/D258*100</f>
        <v>#DIV/0!</v>
      </c>
    </row>
    <row r="259" spans="1:6" hidden="1" x14ac:dyDescent="0.2">
      <c r="A259" s="40">
        <v>615000</v>
      </c>
      <c r="B259" s="73" t="s">
        <v>373</v>
      </c>
      <c r="C259" s="62"/>
      <c r="D259" s="64">
        <v>0</v>
      </c>
      <c r="E259" s="64">
        <v>0</v>
      </c>
      <c r="F259" s="65" t="e">
        <f t="shared" si="11"/>
        <v>#DIV/0!</v>
      </c>
    </row>
    <row r="260" spans="1:6" hidden="1" x14ac:dyDescent="0.2">
      <c r="A260" s="40">
        <v>615000</v>
      </c>
      <c r="B260" s="73" t="s">
        <v>400</v>
      </c>
      <c r="C260" s="62"/>
      <c r="D260" s="64">
        <v>0</v>
      </c>
      <c r="E260" s="64">
        <v>0</v>
      </c>
      <c r="F260" s="65" t="e">
        <f t="shared" si="11"/>
        <v>#DIV/0!</v>
      </c>
    </row>
    <row r="261" spans="1:6" hidden="1" x14ac:dyDescent="0.2">
      <c r="A261" s="40">
        <v>615000</v>
      </c>
      <c r="B261" s="73" t="s">
        <v>401</v>
      </c>
      <c r="C261" s="62"/>
      <c r="D261" s="64">
        <v>0</v>
      </c>
      <c r="E261" s="64">
        <v>0</v>
      </c>
      <c r="F261" s="65" t="e">
        <f t="shared" si="11"/>
        <v>#DIV/0!</v>
      </c>
    </row>
    <row r="262" spans="1:6" ht="24" hidden="1" x14ac:dyDescent="0.2">
      <c r="A262" s="40">
        <v>615000</v>
      </c>
      <c r="B262" s="73" t="s">
        <v>402</v>
      </c>
      <c r="C262" s="62"/>
      <c r="D262" s="64">
        <v>0</v>
      </c>
      <c r="E262" s="64">
        <v>0</v>
      </c>
      <c r="F262" s="65" t="e">
        <f t="shared" si="11"/>
        <v>#DIV/0!</v>
      </c>
    </row>
    <row r="263" spans="1:6" hidden="1" x14ac:dyDescent="0.2">
      <c r="A263" s="40">
        <v>615000</v>
      </c>
      <c r="B263" s="73" t="s">
        <v>403</v>
      </c>
      <c r="C263" s="62"/>
      <c r="D263" s="64">
        <v>0</v>
      </c>
      <c r="E263" s="64">
        <v>0</v>
      </c>
      <c r="F263" s="65" t="e">
        <f t="shared" si="11"/>
        <v>#DIV/0!</v>
      </c>
    </row>
    <row r="264" spans="1:6" hidden="1" x14ac:dyDescent="0.2">
      <c r="A264" s="40">
        <v>615000</v>
      </c>
      <c r="B264" s="73" t="s">
        <v>404</v>
      </c>
      <c r="C264" s="62"/>
      <c r="D264" s="64">
        <v>0</v>
      </c>
      <c r="E264" s="64">
        <v>0</v>
      </c>
      <c r="F264" s="65" t="e">
        <f t="shared" si="11"/>
        <v>#DIV/0!</v>
      </c>
    </row>
    <row r="265" spans="1:6" ht="24" hidden="1" x14ac:dyDescent="0.2">
      <c r="A265" s="40">
        <v>615000</v>
      </c>
      <c r="B265" s="73" t="s">
        <v>405</v>
      </c>
      <c r="C265" s="62"/>
      <c r="D265" s="64">
        <v>0</v>
      </c>
      <c r="E265" s="64">
        <v>0</v>
      </c>
      <c r="F265" s="65" t="e">
        <f t="shared" si="11"/>
        <v>#DIV/0!</v>
      </c>
    </row>
    <row r="266" spans="1:6" ht="24" hidden="1" x14ac:dyDescent="0.2">
      <c r="A266" s="40">
        <v>615000</v>
      </c>
      <c r="B266" s="73" t="s">
        <v>406</v>
      </c>
      <c r="C266" s="62"/>
      <c r="D266" s="64">
        <v>0</v>
      </c>
      <c r="E266" s="64">
        <v>0</v>
      </c>
      <c r="F266" s="65" t="e">
        <f t="shared" si="11"/>
        <v>#DIV/0!</v>
      </c>
    </row>
    <row r="267" spans="1:6" ht="24" hidden="1" x14ac:dyDescent="0.2">
      <c r="A267" s="40">
        <v>615000</v>
      </c>
      <c r="B267" s="73" t="s">
        <v>407</v>
      </c>
      <c r="C267" s="62"/>
      <c r="D267" s="64">
        <v>0</v>
      </c>
      <c r="E267" s="64">
        <v>0</v>
      </c>
      <c r="F267" s="65" t="e">
        <f t="shared" si="11"/>
        <v>#DIV/0!</v>
      </c>
    </row>
    <row r="268" spans="1:6" ht="23.25" customHeight="1" x14ac:dyDescent="0.2">
      <c r="A268" s="82" t="s">
        <v>156</v>
      </c>
      <c r="B268" s="71" t="s">
        <v>173</v>
      </c>
      <c r="C268" s="78"/>
      <c r="D268" s="44">
        <f>SUM(D269:D298)</f>
        <v>341000</v>
      </c>
      <c r="E268" s="44">
        <f>SUM(E269:E298)</f>
        <v>698000</v>
      </c>
      <c r="F268" s="110">
        <f t="shared" si="11"/>
        <v>204.69208211143695</v>
      </c>
    </row>
    <row r="269" spans="1:6" hidden="1" x14ac:dyDescent="0.2">
      <c r="A269" s="40">
        <v>615000</v>
      </c>
      <c r="B269" s="69" t="s">
        <v>257</v>
      </c>
      <c r="C269" s="62"/>
      <c r="D269" s="64">
        <v>0</v>
      </c>
      <c r="E269" s="64"/>
      <c r="F269" s="65" t="e">
        <f t="shared" si="11"/>
        <v>#DIV/0!</v>
      </c>
    </row>
    <row r="270" spans="1:6" x14ac:dyDescent="0.2">
      <c r="A270" s="40">
        <v>615000</v>
      </c>
      <c r="B270" s="73" t="s">
        <v>385</v>
      </c>
      <c r="C270" s="62"/>
      <c r="D270" s="64">
        <v>120000</v>
      </c>
      <c r="E270" s="64">
        <v>10000</v>
      </c>
      <c r="F270" s="65">
        <f t="shared" si="11"/>
        <v>8.3333333333333321</v>
      </c>
    </row>
    <row r="271" spans="1:6" x14ac:dyDescent="0.2">
      <c r="A271" s="40">
        <v>615000</v>
      </c>
      <c r="B271" s="73" t="s">
        <v>306</v>
      </c>
      <c r="C271" s="62"/>
      <c r="D271" s="64">
        <v>60000</v>
      </c>
      <c r="E271" s="64">
        <v>200000</v>
      </c>
      <c r="F271" s="65">
        <f t="shared" si="11"/>
        <v>333.33333333333337</v>
      </c>
    </row>
    <row r="272" spans="1:6" ht="24" x14ac:dyDescent="0.2">
      <c r="A272" s="40">
        <v>615000</v>
      </c>
      <c r="B272" s="73" t="s">
        <v>350</v>
      </c>
      <c r="C272" s="62"/>
      <c r="D272" s="64">
        <v>30000</v>
      </c>
      <c r="E272" s="64">
        <v>80000</v>
      </c>
      <c r="F272" s="65">
        <f t="shared" si="11"/>
        <v>266.66666666666663</v>
      </c>
    </row>
    <row r="273" spans="1:6" ht="12" customHeight="1" x14ac:dyDescent="0.2">
      <c r="A273" s="40">
        <v>615000</v>
      </c>
      <c r="B273" s="73" t="s">
        <v>388</v>
      </c>
      <c r="C273" s="62"/>
      <c r="D273" s="64">
        <v>15000</v>
      </c>
      <c r="E273" s="64">
        <v>15000</v>
      </c>
      <c r="F273" s="65">
        <f t="shared" si="11"/>
        <v>100</v>
      </c>
    </row>
    <row r="274" spans="1:6" x14ac:dyDescent="0.2">
      <c r="A274" s="40">
        <v>820000</v>
      </c>
      <c r="B274" s="73" t="s">
        <v>434</v>
      </c>
      <c r="C274" s="62"/>
      <c r="D274" s="64">
        <v>7000</v>
      </c>
      <c r="E274" s="64">
        <v>50000</v>
      </c>
      <c r="F274" s="65">
        <f t="shared" si="11"/>
        <v>714.28571428571433</v>
      </c>
    </row>
    <row r="275" spans="1:6" ht="12" customHeight="1" x14ac:dyDescent="0.2">
      <c r="A275" s="40">
        <v>615000</v>
      </c>
      <c r="B275" s="73" t="s">
        <v>417</v>
      </c>
      <c r="C275" s="62"/>
      <c r="D275" s="64">
        <v>10000</v>
      </c>
      <c r="E275" s="64">
        <v>20000</v>
      </c>
      <c r="F275" s="65">
        <f t="shared" si="11"/>
        <v>200</v>
      </c>
    </row>
    <row r="276" spans="1:6" ht="21" customHeight="1" x14ac:dyDescent="0.2">
      <c r="A276" s="40">
        <v>615000</v>
      </c>
      <c r="B276" s="73" t="s">
        <v>286</v>
      </c>
      <c r="C276" s="62"/>
      <c r="D276" s="64">
        <v>44000</v>
      </c>
      <c r="E276" s="64">
        <v>20000</v>
      </c>
      <c r="F276" s="65">
        <f t="shared" si="11"/>
        <v>45.454545454545453</v>
      </c>
    </row>
    <row r="277" spans="1:6" x14ac:dyDescent="0.2">
      <c r="A277" s="40">
        <v>615000</v>
      </c>
      <c r="B277" s="73" t="s">
        <v>418</v>
      </c>
      <c r="C277" s="62"/>
      <c r="D277" s="64">
        <v>50000</v>
      </c>
      <c r="E277" s="64">
        <v>30000</v>
      </c>
      <c r="F277" s="65">
        <f t="shared" si="11"/>
        <v>60</v>
      </c>
    </row>
    <row r="278" spans="1:6" ht="24" x14ac:dyDescent="0.2">
      <c r="A278" s="40">
        <v>615000</v>
      </c>
      <c r="B278" s="73" t="s">
        <v>205</v>
      </c>
      <c r="C278" s="62"/>
      <c r="D278" s="64">
        <v>5000</v>
      </c>
      <c r="E278" s="64">
        <v>5000</v>
      </c>
      <c r="F278" s="65">
        <f t="shared" si="11"/>
        <v>100</v>
      </c>
    </row>
    <row r="279" spans="1:6" ht="24" x14ac:dyDescent="0.2">
      <c r="A279" s="40">
        <v>615000</v>
      </c>
      <c r="B279" s="73" t="s">
        <v>426</v>
      </c>
      <c r="C279" s="62"/>
      <c r="D279" s="64">
        <v>0</v>
      </c>
      <c r="E279" s="64">
        <v>25000</v>
      </c>
      <c r="F279" s="65">
        <v>0</v>
      </c>
    </row>
    <row r="280" spans="1:6" x14ac:dyDescent="0.2">
      <c r="A280" s="40">
        <v>615000</v>
      </c>
      <c r="B280" s="73" t="s">
        <v>427</v>
      </c>
      <c r="C280" s="62"/>
      <c r="D280" s="64">
        <v>0</v>
      </c>
      <c r="E280" s="64">
        <v>25000</v>
      </c>
      <c r="F280" s="65">
        <v>0</v>
      </c>
    </row>
    <row r="281" spans="1:6" x14ac:dyDescent="0.2">
      <c r="A281" s="40">
        <v>615000</v>
      </c>
      <c r="B281" s="73" t="s">
        <v>440</v>
      </c>
      <c r="C281" s="80"/>
      <c r="D281" s="64">
        <v>0</v>
      </c>
      <c r="E281" s="64">
        <v>50000</v>
      </c>
      <c r="F281" s="65">
        <v>0</v>
      </c>
    </row>
    <row r="282" spans="1:6" x14ac:dyDescent="0.2">
      <c r="A282" s="40">
        <v>615000</v>
      </c>
      <c r="B282" s="73" t="s">
        <v>428</v>
      </c>
      <c r="C282" s="80"/>
      <c r="D282" s="64">
        <v>0</v>
      </c>
      <c r="E282" s="64">
        <v>12000</v>
      </c>
      <c r="F282" s="65">
        <v>0</v>
      </c>
    </row>
    <row r="283" spans="1:6" ht="24" x14ac:dyDescent="0.2">
      <c r="A283" s="40">
        <v>615000</v>
      </c>
      <c r="B283" s="73" t="s">
        <v>429</v>
      </c>
      <c r="C283" s="80"/>
      <c r="D283" s="64">
        <v>0</v>
      </c>
      <c r="E283" s="64">
        <v>7000</v>
      </c>
      <c r="F283" s="65">
        <v>0</v>
      </c>
    </row>
    <row r="284" spans="1:6" ht="15" customHeight="1" x14ac:dyDescent="0.2">
      <c r="A284" s="40">
        <v>615000</v>
      </c>
      <c r="B284" s="73" t="s">
        <v>398</v>
      </c>
      <c r="C284" s="62"/>
      <c r="D284" s="64">
        <v>0</v>
      </c>
      <c r="E284" s="64">
        <v>25000</v>
      </c>
      <c r="F284" s="65">
        <v>0</v>
      </c>
    </row>
    <row r="285" spans="1:6" ht="21" customHeight="1" x14ac:dyDescent="0.2">
      <c r="A285" s="40">
        <v>614000</v>
      </c>
      <c r="B285" s="73" t="s">
        <v>399</v>
      </c>
      <c r="C285" s="62"/>
      <c r="D285" s="64">
        <v>0</v>
      </c>
      <c r="E285" s="64">
        <v>14000</v>
      </c>
      <c r="F285" s="65">
        <v>0</v>
      </c>
    </row>
    <row r="286" spans="1:6" hidden="1" x14ac:dyDescent="0.2">
      <c r="A286" s="40">
        <v>820000</v>
      </c>
      <c r="B286" s="73" t="s">
        <v>380</v>
      </c>
      <c r="C286" s="62"/>
      <c r="D286" s="64">
        <v>0</v>
      </c>
      <c r="E286" s="64">
        <v>0</v>
      </c>
      <c r="F286" s="65">
        <v>0</v>
      </c>
    </row>
    <row r="287" spans="1:6" ht="15.75" customHeight="1" x14ac:dyDescent="0.2">
      <c r="A287" s="40">
        <v>615000</v>
      </c>
      <c r="B287" s="73" t="s">
        <v>381</v>
      </c>
      <c r="C287" s="62"/>
      <c r="D287" s="64">
        <v>0</v>
      </c>
      <c r="E287" s="64">
        <v>20000</v>
      </c>
      <c r="F287" s="65">
        <v>0</v>
      </c>
    </row>
    <row r="288" spans="1:6" ht="22.5" customHeight="1" x14ac:dyDescent="0.2">
      <c r="A288" s="40">
        <v>615000</v>
      </c>
      <c r="B288" s="73" t="s">
        <v>419</v>
      </c>
      <c r="C288" s="62"/>
      <c r="D288" s="64">
        <v>0</v>
      </c>
      <c r="E288" s="64">
        <v>30000</v>
      </c>
      <c r="F288" s="65">
        <v>0</v>
      </c>
    </row>
    <row r="289" spans="1:6" ht="26.25" customHeight="1" x14ac:dyDescent="0.2">
      <c r="A289" s="40">
        <v>615000</v>
      </c>
      <c r="B289" s="73" t="s">
        <v>367</v>
      </c>
      <c r="C289" s="62"/>
      <c r="D289" s="64">
        <v>0</v>
      </c>
      <c r="E289" s="64">
        <v>20000</v>
      </c>
      <c r="F289" s="65">
        <v>0</v>
      </c>
    </row>
    <row r="290" spans="1:6" ht="24" x14ac:dyDescent="0.2">
      <c r="A290" s="40">
        <v>615000</v>
      </c>
      <c r="B290" s="73" t="s">
        <v>366</v>
      </c>
      <c r="C290" s="62"/>
      <c r="D290" s="64">
        <v>0</v>
      </c>
      <c r="E290" s="64">
        <v>20000</v>
      </c>
      <c r="F290" s="65">
        <v>0</v>
      </c>
    </row>
    <row r="291" spans="1:6" x14ac:dyDescent="0.2">
      <c r="A291" s="40">
        <v>615000</v>
      </c>
      <c r="B291" s="73" t="s">
        <v>248</v>
      </c>
      <c r="C291" s="62"/>
      <c r="D291" s="64">
        <v>0</v>
      </c>
      <c r="E291" s="64">
        <v>10000</v>
      </c>
      <c r="F291" s="65">
        <v>0</v>
      </c>
    </row>
    <row r="292" spans="1:6" x14ac:dyDescent="0.2">
      <c r="A292" s="40">
        <v>615000</v>
      </c>
      <c r="B292" s="73" t="s">
        <v>249</v>
      </c>
      <c r="C292" s="62"/>
      <c r="D292" s="64">
        <v>0</v>
      </c>
      <c r="E292" s="64">
        <v>10000</v>
      </c>
      <c r="F292" s="65">
        <v>0</v>
      </c>
    </row>
    <row r="293" spans="1:6" hidden="1" x14ac:dyDescent="0.2">
      <c r="A293" s="40">
        <v>615000</v>
      </c>
      <c r="B293" s="69" t="s">
        <v>290</v>
      </c>
      <c r="C293" s="62"/>
      <c r="D293" s="64">
        <v>0</v>
      </c>
      <c r="E293" s="64">
        <v>0</v>
      </c>
      <c r="F293" s="65" t="e">
        <f>E293/D293*100</f>
        <v>#DIV/0!</v>
      </c>
    </row>
    <row r="294" spans="1:6" hidden="1" x14ac:dyDescent="0.2">
      <c r="A294" s="40">
        <v>615000</v>
      </c>
      <c r="B294" s="69" t="s">
        <v>246</v>
      </c>
      <c r="C294" s="78"/>
      <c r="D294" s="64">
        <v>0</v>
      </c>
      <c r="E294" s="64">
        <v>0</v>
      </c>
      <c r="F294" s="65" t="e">
        <f>E294/D294*100</f>
        <v>#DIV/0!</v>
      </c>
    </row>
    <row r="295" spans="1:6" hidden="1" x14ac:dyDescent="0.2">
      <c r="A295" s="40">
        <v>615000</v>
      </c>
      <c r="B295" s="69" t="s">
        <v>295</v>
      </c>
      <c r="C295" s="78"/>
      <c r="D295" s="64">
        <v>0</v>
      </c>
      <c r="E295" s="64">
        <v>0</v>
      </c>
      <c r="F295" s="65" t="e">
        <f>E295/D295*100</f>
        <v>#DIV/0!</v>
      </c>
    </row>
    <row r="296" spans="1:6" hidden="1" x14ac:dyDescent="0.2">
      <c r="A296" s="40">
        <v>615000</v>
      </c>
      <c r="B296" s="69" t="s">
        <v>258</v>
      </c>
      <c r="C296" s="78"/>
      <c r="D296" s="64">
        <v>0</v>
      </c>
      <c r="E296" s="64">
        <v>0</v>
      </c>
      <c r="F296" s="65" t="e">
        <f>E296/D296*100</f>
        <v>#DIV/0!</v>
      </c>
    </row>
    <row r="297" spans="1:6" hidden="1" x14ac:dyDescent="0.2"/>
    <row r="298" spans="1:6" hidden="1" x14ac:dyDescent="0.2"/>
    <row r="299" spans="1:6" ht="23.25" customHeight="1" x14ac:dyDescent="0.2">
      <c r="A299" s="82" t="s">
        <v>156</v>
      </c>
      <c r="B299" s="71" t="s">
        <v>180</v>
      </c>
      <c r="C299" s="78"/>
      <c r="D299" s="44">
        <f>SUM(D300:D331)</f>
        <v>471820</v>
      </c>
      <c r="E299" s="44">
        <f>SUM(E300:E331)</f>
        <v>581000</v>
      </c>
      <c r="F299" s="110">
        <f t="shared" ref="F299:F311" si="12">E299/D299*100</f>
        <v>123.14018057733882</v>
      </c>
    </row>
    <row r="300" spans="1:6" ht="20.25" customHeight="1" x14ac:dyDescent="0.2">
      <c r="A300" s="40">
        <v>615000</v>
      </c>
      <c r="B300" s="73" t="s">
        <v>382</v>
      </c>
      <c r="C300" s="62"/>
      <c r="D300" s="64">
        <v>10000</v>
      </c>
      <c r="E300" s="64">
        <v>20000</v>
      </c>
      <c r="F300" s="65">
        <f t="shared" si="12"/>
        <v>200</v>
      </c>
    </row>
    <row r="301" spans="1:6" ht="13.5" customHeight="1" x14ac:dyDescent="0.2">
      <c r="A301" s="40">
        <v>820000</v>
      </c>
      <c r="B301" s="73" t="s">
        <v>307</v>
      </c>
      <c r="C301" s="62"/>
      <c r="D301" s="64">
        <v>50000</v>
      </c>
      <c r="E301" s="64">
        <v>50000</v>
      </c>
      <c r="F301" s="65">
        <f t="shared" si="12"/>
        <v>100</v>
      </c>
    </row>
    <row r="302" spans="1:6" ht="24.75" customHeight="1" x14ac:dyDescent="0.2">
      <c r="A302" s="40">
        <v>615000</v>
      </c>
      <c r="B302" s="73" t="s">
        <v>325</v>
      </c>
      <c r="C302" s="62"/>
      <c r="D302" s="64">
        <v>65000</v>
      </c>
      <c r="E302" s="64">
        <v>80000</v>
      </c>
      <c r="F302" s="65">
        <f t="shared" si="12"/>
        <v>123.07692307692308</v>
      </c>
    </row>
    <row r="303" spans="1:6" ht="13.5" hidden="1" customHeight="1" x14ac:dyDescent="0.2">
      <c r="A303" s="40">
        <v>615000</v>
      </c>
      <c r="B303" s="73" t="s">
        <v>270</v>
      </c>
      <c r="C303" s="62"/>
      <c r="D303" s="64">
        <v>0</v>
      </c>
      <c r="E303" s="64"/>
      <c r="F303" s="65" t="e">
        <f t="shared" si="12"/>
        <v>#DIV/0!</v>
      </c>
    </row>
    <row r="304" spans="1:6" x14ac:dyDescent="0.2">
      <c r="A304" s="40">
        <v>615000</v>
      </c>
      <c r="B304" s="73" t="s">
        <v>132</v>
      </c>
      <c r="C304" s="62"/>
      <c r="D304" s="64">
        <v>23820</v>
      </c>
      <c r="E304" s="64">
        <v>20000</v>
      </c>
      <c r="F304" s="65">
        <f t="shared" si="12"/>
        <v>83.963056255247693</v>
      </c>
    </row>
    <row r="305" spans="1:6" x14ac:dyDescent="0.2">
      <c r="A305" s="40">
        <v>615000</v>
      </c>
      <c r="B305" s="73" t="s">
        <v>203</v>
      </c>
      <c r="C305" s="62"/>
      <c r="D305" s="64">
        <v>30000</v>
      </c>
      <c r="E305" s="64">
        <v>50000</v>
      </c>
      <c r="F305" s="65">
        <f t="shared" si="12"/>
        <v>166.66666666666669</v>
      </c>
    </row>
    <row r="306" spans="1:6" ht="12.75" hidden="1" customHeight="1" x14ac:dyDescent="0.2">
      <c r="A306" s="40">
        <v>615000</v>
      </c>
      <c r="B306" s="73" t="s">
        <v>297</v>
      </c>
      <c r="C306" s="62"/>
      <c r="D306" s="64">
        <v>0</v>
      </c>
      <c r="E306" s="64"/>
      <c r="F306" s="65" t="e">
        <f t="shared" si="12"/>
        <v>#DIV/0!</v>
      </c>
    </row>
    <row r="307" spans="1:6" ht="24" x14ac:dyDescent="0.2">
      <c r="A307" s="40">
        <v>615000</v>
      </c>
      <c r="B307" s="73" t="s">
        <v>243</v>
      </c>
      <c r="C307" s="62"/>
      <c r="D307" s="64">
        <v>15000</v>
      </c>
      <c r="E307" s="64">
        <v>15000</v>
      </c>
      <c r="F307" s="65">
        <f t="shared" si="12"/>
        <v>100</v>
      </c>
    </row>
    <row r="308" spans="1:6" x14ac:dyDescent="0.2">
      <c r="A308" s="40">
        <v>615000</v>
      </c>
      <c r="B308" s="73" t="s">
        <v>215</v>
      </c>
      <c r="C308" s="62"/>
      <c r="D308" s="64">
        <v>15000</v>
      </c>
      <c r="E308" s="64">
        <v>10000</v>
      </c>
      <c r="F308" s="65">
        <f t="shared" si="12"/>
        <v>66.666666666666657</v>
      </c>
    </row>
    <row r="309" spans="1:6" x14ac:dyDescent="0.2">
      <c r="A309" s="40">
        <v>615000</v>
      </c>
      <c r="B309" s="73" t="s">
        <v>179</v>
      </c>
      <c r="C309" s="62"/>
      <c r="D309" s="64">
        <v>25000</v>
      </c>
      <c r="E309" s="64">
        <v>25000</v>
      </c>
      <c r="F309" s="65">
        <f t="shared" si="12"/>
        <v>100</v>
      </c>
    </row>
    <row r="310" spans="1:6" x14ac:dyDescent="0.2">
      <c r="A310" s="40">
        <v>615000</v>
      </c>
      <c r="B310" s="73" t="s">
        <v>351</v>
      </c>
      <c r="C310" s="62"/>
      <c r="D310" s="64">
        <v>10000</v>
      </c>
      <c r="E310" s="64">
        <v>25000</v>
      </c>
      <c r="F310" s="65">
        <f t="shared" si="12"/>
        <v>250</v>
      </c>
    </row>
    <row r="311" spans="1:6" x14ac:dyDescent="0.2">
      <c r="A311" s="40">
        <v>615000</v>
      </c>
      <c r="B311" s="73" t="s">
        <v>298</v>
      </c>
      <c r="C311" s="62"/>
      <c r="D311" s="64">
        <v>15000</v>
      </c>
      <c r="E311" s="64">
        <v>15000</v>
      </c>
      <c r="F311" s="65">
        <f t="shared" si="12"/>
        <v>100</v>
      </c>
    </row>
    <row r="312" spans="1:6" ht="24" x14ac:dyDescent="0.2">
      <c r="A312" s="40">
        <v>615000</v>
      </c>
      <c r="B312" s="73" t="s">
        <v>444</v>
      </c>
      <c r="C312" s="62"/>
      <c r="D312" s="64">
        <v>0</v>
      </c>
      <c r="E312" s="64">
        <v>30000</v>
      </c>
      <c r="F312" s="65">
        <v>0</v>
      </c>
    </row>
    <row r="313" spans="1:6" x14ac:dyDescent="0.2">
      <c r="A313" s="40">
        <v>615000</v>
      </c>
      <c r="B313" s="73" t="s">
        <v>442</v>
      </c>
      <c r="C313" s="62"/>
      <c r="D313" s="64">
        <v>0</v>
      </c>
      <c r="E313" s="64">
        <v>20000</v>
      </c>
      <c r="F313" s="65">
        <v>0</v>
      </c>
    </row>
    <row r="314" spans="1:6" x14ac:dyDescent="0.2">
      <c r="A314" s="40">
        <v>615000</v>
      </c>
      <c r="B314" s="73" t="s">
        <v>443</v>
      </c>
      <c r="C314" s="62"/>
      <c r="D314" s="64">
        <v>0</v>
      </c>
      <c r="E314" s="64">
        <v>20000</v>
      </c>
      <c r="F314" s="65">
        <v>0</v>
      </c>
    </row>
    <row r="315" spans="1:6" ht="24" x14ac:dyDescent="0.2">
      <c r="A315" s="40">
        <v>615000</v>
      </c>
      <c r="B315" s="73" t="s">
        <v>305</v>
      </c>
      <c r="C315" s="62"/>
      <c r="D315" s="64">
        <v>10000</v>
      </c>
      <c r="E315" s="64">
        <v>5000</v>
      </c>
      <c r="F315" s="65">
        <f t="shared" ref="F315:F329" si="13">E315/D315*100</f>
        <v>50</v>
      </c>
    </row>
    <row r="316" spans="1:6" hidden="1" x14ac:dyDescent="0.2">
      <c r="A316" s="40">
        <v>615000</v>
      </c>
      <c r="B316" s="73" t="s">
        <v>296</v>
      </c>
      <c r="C316" s="62"/>
      <c r="D316" s="64">
        <v>0</v>
      </c>
      <c r="E316" s="64">
        <v>0</v>
      </c>
      <c r="F316" s="65" t="e">
        <f t="shared" si="13"/>
        <v>#DIV/0!</v>
      </c>
    </row>
    <row r="317" spans="1:6" x14ac:dyDescent="0.2">
      <c r="A317" s="40">
        <v>615000</v>
      </c>
      <c r="B317" s="73" t="s">
        <v>222</v>
      </c>
      <c r="C317" s="62"/>
      <c r="D317" s="64">
        <v>40000</v>
      </c>
      <c r="E317" s="64">
        <v>40000</v>
      </c>
      <c r="F317" s="65">
        <f t="shared" si="13"/>
        <v>100</v>
      </c>
    </row>
    <row r="318" spans="1:6" hidden="1" x14ac:dyDescent="0.2">
      <c r="A318" s="40">
        <v>615000</v>
      </c>
      <c r="B318" s="73" t="s">
        <v>234</v>
      </c>
      <c r="C318" s="62"/>
      <c r="D318" s="64">
        <v>0</v>
      </c>
      <c r="E318" s="64">
        <v>0</v>
      </c>
      <c r="F318" s="65" t="e">
        <f t="shared" si="13"/>
        <v>#DIV/0!</v>
      </c>
    </row>
    <row r="319" spans="1:6" hidden="1" x14ac:dyDescent="0.2">
      <c r="A319" s="40">
        <v>615000</v>
      </c>
      <c r="B319" s="73" t="s">
        <v>187</v>
      </c>
      <c r="C319" s="62"/>
      <c r="D319" s="64">
        <v>0</v>
      </c>
      <c r="E319" s="64">
        <v>0</v>
      </c>
      <c r="F319" s="65" t="e">
        <f t="shared" si="13"/>
        <v>#DIV/0!</v>
      </c>
    </row>
    <row r="320" spans="1:6" ht="24" x14ac:dyDescent="0.2">
      <c r="A320" s="40">
        <v>615000</v>
      </c>
      <c r="B320" s="73" t="s">
        <v>352</v>
      </c>
      <c r="C320" s="62"/>
      <c r="D320" s="64">
        <v>30000</v>
      </c>
      <c r="E320" s="64">
        <v>0</v>
      </c>
      <c r="F320" s="65">
        <f t="shared" si="13"/>
        <v>0</v>
      </c>
    </row>
    <row r="321" spans="1:6" x14ac:dyDescent="0.2">
      <c r="A321" s="40">
        <v>615000</v>
      </c>
      <c r="B321" s="73" t="s">
        <v>353</v>
      </c>
      <c r="C321" s="62"/>
      <c r="D321" s="64">
        <v>25000</v>
      </c>
      <c r="E321" s="64">
        <v>10000</v>
      </c>
      <c r="F321" s="65">
        <f t="shared" si="13"/>
        <v>40</v>
      </c>
    </row>
    <row r="322" spans="1:6" ht="24" hidden="1" x14ac:dyDescent="0.2">
      <c r="A322" s="40">
        <v>615000</v>
      </c>
      <c r="B322" s="73" t="s">
        <v>225</v>
      </c>
      <c r="C322" s="62"/>
      <c r="D322" s="64">
        <v>0</v>
      </c>
      <c r="E322" s="64">
        <v>0</v>
      </c>
      <c r="F322" s="65" t="e">
        <f t="shared" si="13"/>
        <v>#DIV/0!</v>
      </c>
    </row>
    <row r="323" spans="1:6" ht="24" x14ac:dyDescent="0.2">
      <c r="A323" s="40">
        <v>615000</v>
      </c>
      <c r="B323" s="73" t="s">
        <v>416</v>
      </c>
      <c r="C323" s="62"/>
      <c r="D323" s="64">
        <v>25000</v>
      </c>
      <c r="E323" s="64">
        <v>25000</v>
      </c>
      <c r="F323" s="65">
        <f t="shared" si="13"/>
        <v>100</v>
      </c>
    </row>
    <row r="324" spans="1:6" x14ac:dyDescent="0.2">
      <c r="A324" s="40">
        <v>615000</v>
      </c>
      <c r="B324" s="73" t="s">
        <v>210</v>
      </c>
      <c r="C324" s="62"/>
      <c r="D324" s="64">
        <v>7000</v>
      </c>
      <c r="E324" s="64">
        <v>17000</v>
      </c>
      <c r="F324" s="65">
        <f t="shared" si="13"/>
        <v>242.85714285714283</v>
      </c>
    </row>
    <row r="325" spans="1:6" ht="24" x14ac:dyDescent="0.2">
      <c r="A325" s="40">
        <v>615000</v>
      </c>
      <c r="B325" s="73" t="s">
        <v>221</v>
      </c>
      <c r="C325" s="62"/>
      <c r="D325" s="64">
        <v>15000</v>
      </c>
      <c r="E325" s="64">
        <v>20000</v>
      </c>
      <c r="F325" s="65">
        <f t="shared" si="13"/>
        <v>133.33333333333331</v>
      </c>
    </row>
    <row r="326" spans="1:6" ht="24" x14ac:dyDescent="0.2">
      <c r="A326" s="40">
        <v>615000</v>
      </c>
      <c r="B326" s="73" t="s">
        <v>185</v>
      </c>
      <c r="C326" s="62"/>
      <c r="D326" s="64">
        <v>7000</v>
      </c>
      <c r="E326" s="64">
        <v>7000</v>
      </c>
      <c r="F326" s="65">
        <f t="shared" si="13"/>
        <v>100</v>
      </c>
    </row>
    <row r="327" spans="1:6" ht="24" x14ac:dyDescent="0.2">
      <c r="A327" s="40">
        <v>615000</v>
      </c>
      <c r="B327" s="73" t="s">
        <v>247</v>
      </c>
      <c r="C327" s="62"/>
      <c r="D327" s="64">
        <v>7000</v>
      </c>
      <c r="E327" s="64">
        <v>7000</v>
      </c>
      <c r="F327" s="65">
        <f t="shared" si="13"/>
        <v>100</v>
      </c>
    </row>
    <row r="328" spans="1:6" ht="24" x14ac:dyDescent="0.2">
      <c r="A328" s="40">
        <v>615000</v>
      </c>
      <c r="B328" s="73" t="s">
        <v>449</v>
      </c>
      <c r="C328" s="62"/>
      <c r="D328" s="64">
        <v>10000</v>
      </c>
      <c r="E328" s="64">
        <v>0</v>
      </c>
      <c r="F328" s="65">
        <f t="shared" si="13"/>
        <v>0</v>
      </c>
    </row>
    <row r="329" spans="1:6" x14ac:dyDescent="0.2">
      <c r="A329" s="40">
        <v>615000</v>
      </c>
      <c r="B329" s="70" t="s">
        <v>320</v>
      </c>
      <c r="C329" s="62"/>
      <c r="D329" s="64">
        <v>37000</v>
      </c>
      <c r="E329" s="64">
        <v>0</v>
      </c>
      <c r="F329" s="65">
        <f t="shared" si="13"/>
        <v>0</v>
      </c>
    </row>
    <row r="330" spans="1:6" x14ac:dyDescent="0.2">
      <c r="A330" s="40">
        <v>615000</v>
      </c>
      <c r="B330" s="70" t="s">
        <v>423</v>
      </c>
      <c r="C330" s="62"/>
      <c r="D330" s="64">
        <v>0</v>
      </c>
      <c r="E330" s="64">
        <v>10000</v>
      </c>
      <c r="F330" s="65">
        <v>0</v>
      </c>
    </row>
    <row r="331" spans="1:6" x14ac:dyDescent="0.2">
      <c r="A331" s="40">
        <v>615000</v>
      </c>
      <c r="B331" s="70" t="s">
        <v>439</v>
      </c>
      <c r="C331" s="62"/>
      <c r="D331" s="64">
        <v>0</v>
      </c>
      <c r="E331" s="64">
        <v>60000</v>
      </c>
      <c r="F331" s="65">
        <v>0</v>
      </c>
    </row>
    <row r="332" spans="1:6" ht="14.25" customHeight="1" x14ac:dyDescent="0.2">
      <c r="A332" s="47">
        <v>615000</v>
      </c>
      <c r="B332" s="48" t="s">
        <v>46</v>
      </c>
      <c r="C332" s="75"/>
      <c r="D332" s="57">
        <f>SUM(D333:D336)</f>
        <v>147700</v>
      </c>
      <c r="E332" s="44">
        <f>SUM(E333:E336)</f>
        <v>133700</v>
      </c>
      <c r="F332" s="110">
        <f t="shared" ref="F332:F341" si="14">E332/D332*100</f>
        <v>90.521327014218016</v>
      </c>
    </row>
    <row r="333" spans="1:6" x14ac:dyDescent="0.2">
      <c r="A333" s="40">
        <v>616000</v>
      </c>
      <c r="B333" s="41" t="s">
        <v>92</v>
      </c>
      <c r="C333" s="62"/>
      <c r="D333" s="64">
        <v>2700</v>
      </c>
      <c r="E333" s="64">
        <v>2700</v>
      </c>
      <c r="F333" s="65">
        <f t="shared" si="14"/>
        <v>100</v>
      </c>
    </row>
    <row r="334" spans="1:6" ht="12.75" customHeight="1" x14ac:dyDescent="0.2">
      <c r="A334" s="40">
        <v>616300</v>
      </c>
      <c r="B334" s="41" t="s">
        <v>275</v>
      </c>
      <c r="C334" s="62"/>
      <c r="D334" s="64">
        <v>89000</v>
      </c>
      <c r="E334" s="64">
        <v>81000</v>
      </c>
      <c r="F334" s="65">
        <f t="shared" si="14"/>
        <v>91.011235955056179</v>
      </c>
    </row>
    <row r="335" spans="1:6" ht="24" x14ac:dyDescent="0.2">
      <c r="A335" s="40">
        <v>616300</v>
      </c>
      <c r="B335" s="70" t="s">
        <v>315</v>
      </c>
      <c r="C335" s="62"/>
      <c r="D335" s="64">
        <v>56000</v>
      </c>
      <c r="E335" s="64">
        <v>50000</v>
      </c>
      <c r="F335" s="65">
        <f t="shared" si="14"/>
        <v>89.285714285714292</v>
      </c>
    </row>
    <row r="336" spans="1:6" hidden="1" x14ac:dyDescent="0.2">
      <c r="A336" s="40">
        <v>616300</v>
      </c>
      <c r="B336" s="41" t="s">
        <v>141</v>
      </c>
      <c r="C336" s="62"/>
      <c r="D336" s="64">
        <v>0</v>
      </c>
      <c r="E336" s="64"/>
      <c r="F336" s="65" t="e">
        <f t="shared" si="14"/>
        <v>#DIV/0!</v>
      </c>
    </row>
    <row r="337" spans="1:6" ht="12.75" customHeight="1" x14ac:dyDescent="0.2">
      <c r="A337" s="47">
        <v>820000</v>
      </c>
      <c r="B337" s="48" t="s">
        <v>200</v>
      </c>
      <c r="C337" s="62"/>
      <c r="D337" s="44">
        <f>D338+D343+D345</f>
        <v>693800</v>
      </c>
      <c r="E337" s="44">
        <f>E338+E343+E345</f>
        <v>730800</v>
      </c>
      <c r="F337" s="110">
        <f t="shared" si="14"/>
        <v>105.33294897665033</v>
      </c>
    </row>
    <row r="338" spans="1:6" ht="15" customHeight="1" x14ac:dyDescent="0.2">
      <c r="A338" s="47">
        <v>820000</v>
      </c>
      <c r="B338" s="48" t="s">
        <v>37</v>
      </c>
      <c r="C338" s="75"/>
      <c r="D338" s="44">
        <f>SUM(D339:D342)</f>
        <v>42000</v>
      </c>
      <c r="E338" s="44">
        <f>SUM(E339:E342)</f>
        <v>79000</v>
      </c>
      <c r="F338" s="65">
        <f t="shared" si="14"/>
        <v>188.0952380952381</v>
      </c>
    </row>
    <row r="339" spans="1:6" x14ac:dyDescent="0.2">
      <c r="A339" s="40">
        <v>821000</v>
      </c>
      <c r="B339" s="41" t="s">
        <v>219</v>
      </c>
      <c r="C339" s="62" t="s">
        <v>26</v>
      </c>
      <c r="D339" s="64">
        <v>25000</v>
      </c>
      <c r="E339" s="64">
        <v>25000</v>
      </c>
      <c r="F339" s="65">
        <f t="shared" si="14"/>
        <v>100</v>
      </c>
    </row>
    <row r="340" spans="1:6" x14ac:dyDescent="0.2">
      <c r="A340" s="40">
        <v>821000</v>
      </c>
      <c r="B340" s="41" t="s">
        <v>239</v>
      </c>
      <c r="C340" s="62"/>
      <c r="D340" s="64">
        <v>10000</v>
      </c>
      <c r="E340" s="64">
        <v>20000</v>
      </c>
      <c r="F340" s="65">
        <f t="shared" si="14"/>
        <v>200</v>
      </c>
    </row>
    <row r="341" spans="1:6" x14ac:dyDescent="0.2">
      <c r="A341" s="40">
        <v>821000</v>
      </c>
      <c r="B341" s="41" t="s">
        <v>436</v>
      </c>
      <c r="C341" s="62"/>
      <c r="D341" s="64">
        <v>7000</v>
      </c>
      <c r="E341" s="64">
        <v>27000</v>
      </c>
      <c r="F341" s="65">
        <f t="shared" si="14"/>
        <v>385.71428571428572</v>
      </c>
    </row>
    <row r="342" spans="1:6" x14ac:dyDescent="0.2">
      <c r="A342" s="40">
        <v>821000</v>
      </c>
      <c r="B342" s="41" t="s">
        <v>204</v>
      </c>
      <c r="C342" s="62"/>
      <c r="D342" s="64">
        <v>0</v>
      </c>
      <c r="E342" s="64">
        <v>7000</v>
      </c>
      <c r="F342" s="65">
        <v>0</v>
      </c>
    </row>
    <row r="343" spans="1:6" s="76" customFormat="1" x14ac:dyDescent="0.2">
      <c r="A343" s="40">
        <v>821000</v>
      </c>
      <c r="B343" s="48" t="s">
        <v>39</v>
      </c>
      <c r="C343" s="75"/>
      <c r="D343" s="60">
        <f>SUM(D344:D344)</f>
        <v>30000</v>
      </c>
      <c r="E343" s="60">
        <f>SUM(E344:E344)</f>
        <v>30000</v>
      </c>
      <c r="F343" s="110">
        <f t="shared" ref="F343:F350" si="15">E343/D343*100</f>
        <v>100</v>
      </c>
    </row>
    <row r="344" spans="1:6" x14ac:dyDescent="0.2">
      <c r="A344" s="40">
        <v>822200</v>
      </c>
      <c r="B344" s="41" t="s">
        <v>93</v>
      </c>
      <c r="C344" s="62"/>
      <c r="D344" s="64">
        <v>30000</v>
      </c>
      <c r="E344" s="64">
        <v>30000</v>
      </c>
      <c r="F344" s="65">
        <f t="shared" si="15"/>
        <v>100</v>
      </c>
    </row>
    <row r="345" spans="1:6" s="76" customFormat="1" x14ac:dyDescent="0.2">
      <c r="A345" s="40">
        <v>822200</v>
      </c>
      <c r="B345" s="48" t="s">
        <v>38</v>
      </c>
      <c r="C345" s="75"/>
      <c r="D345" s="60">
        <f>SUM(D346:D348)</f>
        <v>621800</v>
      </c>
      <c r="E345" s="60">
        <f>SUM(E346:E348)</f>
        <v>621800</v>
      </c>
      <c r="F345" s="110">
        <f t="shared" si="15"/>
        <v>100</v>
      </c>
    </row>
    <row r="346" spans="1:6" x14ac:dyDescent="0.2">
      <c r="A346" s="40">
        <v>823000</v>
      </c>
      <c r="B346" s="41" t="s">
        <v>94</v>
      </c>
      <c r="C346" s="62"/>
      <c r="D346" s="64">
        <v>13400</v>
      </c>
      <c r="E346" s="64">
        <v>13400</v>
      </c>
      <c r="F346" s="65">
        <f t="shared" si="15"/>
        <v>100</v>
      </c>
    </row>
    <row r="347" spans="1:6" x14ac:dyDescent="0.2">
      <c r="A347" s="40">
        <v>823000</v>
      </c>
      <c r="B347" s="41" t="s">
        <v>283</v>
      </c>
      <c r="C347" s="62"/>
      <c r="D347" s="64">
        <v>250000</v>
      </c>
      <c r="E347" s="64">
        <v>250000</v>
      </c>
      <c r="F347" s="65">
        <f t="shared" si="15"/>
        <v>100</v>
      </c>
    </row>
    <row r="348" spans="1:6" ht="10.5" customHeight="1" x14ac:dyDescent="0.2">
      <c r="A348" s="40">
        <v>823000</v>
      </c>
      <c r="B348" s="41" t="s">
        <v>284</v>
      </c>
      <c r="C348" s="62"/>
      <c r="D348" s="64">
        <v>358400</v>
      </c>
      <c r="E348" s="64">
        <v>358400</v>
      </c>
      <c r="F348" s="65">
        <f t="shared" si="15"/>
        <v>100</v>
      </c>
    </row>
    <row r="349" spans="1:6" s="76" customFormat="1" ht="15" customHeight="1" x14ac:dyDescent="0.2">
      <c r="A349" s="47">
        <v>590000</v>
      </c>
      <c r="B349" s="48" t="s">
        <v>431</v>
      </c>
      <c r="C349" s="75"/>
      <c r="D349" s="59">
        <v>240700</v>
      </c>
      <c r="E349" s="44">
        <v>126766</v>
      </c>
      <c r="F349" s="110">
        <f t="shared" si="15"/>
        <v>52.665558786871628</v>
      </c>
    </row>
    <row r="350" spans="1:6" x14ac:dyDescent="0.2">
      <c r="A350" s="47">
        <v>530000</v>
      </c>
      <c r="B350" s="48" t="s">
        <v>268</v>
      </c>
      <c r="C350" s="75" t="s">
        <v>28</v>
      </c>
      <c r="D350" s="60">
        <v>50000</v>
      </c>
      <c r="E350" s="60">
        <v>50000</v>
      </c>
      <c r="F350" s="110">
        <f t="shared" si="15"/>
        <v>100</v>
      </c>
    </row>
    <row r="351" spans="1:6" ht="9.75" customHeight="1" x14ac:dyDescent="0.2">
      <c r="A351" s="83"/>
      <c r="B351" s="34"/>
      <c r="C351" s="84"/>
      <c r="D351" s="117"/>
      <c r="E351" s="117"/>
      <c r="F351" s="135"/>
    </row>
    <row r="352" spans="1:6" hidden="1" x14ac:dyDescent="0.2">
      <c r="A352" s="83"/>
      <c r="B352" s="34"/>
      <c r="C352" s="84"/>
      <c r="D352" s="117"/>
      <c r="E352" s="117"/>
      <c r="F352" s="135"/>
    </row>
    <row r="353" spans="1:6" hidden="1" x14ac:dyDescent="0.2">
      <c r="A353" s="83"/>
      <c r="B353" s="34"/>
      <c r="C353" s="84"/>
      <c r="D353" s="117"/>
      <c r="E353" s="117"/>
      <c r="F353" s="117"/>
    </row>
    <row r="354" spans="1:6" hidden="1" x14ac:dyDescent="0.2">
      <c r="A354" s="83"/>
      <c r="B354" s="34"/>
      <c r="C354" s="84"/>
      <c r="D354" s="117"/>
      <c r="E354" s="117"/>
      <c r="F354" s="117"/>
    </row>
    <row r="355" spans="1:6" hidden="1" x14ac:dyDescent="0.2">
      <c r="A355" s="83"/>
      <c r="B355" s="34"/>
      <c r="C355" s="84"/>
      <c r="D355" s="117"/>
      <c r="E355" s="117"/>
      <c r="F355" s="117"/>
    </row>
    <row r="356" spans="1:6" hidden="1" x14ac:dyDescent="0.2">
      <c r="A356" s="83"/>
      <c r="B356" s="34"/>
      <c r="C356" s="84"/>
      <c r="D356" s="117"/>
      <c r="E356" s="117"/>
      <c r="F356" s="117"/>
    </row>
    <row r="357" spans="1:6" hidden="1" x14ac:dyDescent="0.2">
      <c r="A357" s="83"/>
      <c r="B357" s="34"/>
      <c r="C357" s="84"/>
      <c r="D357" s="117"/>
      <c r="E357" s="117"/>
      <c r="F357" s="117"/>
    </row>
    <row r="358" spans="1:6" hidden="1" x14ac:dyDescent="0.2">
      <c r="A358" s="83"/>
      <c r="B358" s="34"/>
      <c r="C358" s="84"/>
      <c r="D358" s="117"/>
      <c r="E358" s="117"/>
      <c r="F358" s="117"/>
    </row>
    <row r="359" spans="1:6" hidden="1" x14ac:dyDescent="0.2">
      <c r="A359" s="83"/>
      <c r="B359" s="34"/>
      <c r="C359" s="84"/>
      <c r="D359" s="117"/>
      <c r="E359" s="117"/>
      <c r="F359" s="117"/>
    </row>
    <row r="360" spans="1:6" x14ac:dyDescent="0.2">
      <c r="A360" s="83"/>
      <c r="B360" s="34"/>
      <c r="C360" s="84"/>
      <c r="D360" s="117"/>
      <c r="E360" s="117"/>
      <c r="F360" s="117"/>
    </row>
    <row r="361" spans="1:6" ht="12.75" customHeight="1" x14ac:dyDescent="0.2">
      <c r="A361" s="147" t="s">
        <v>235</v>
      </c>
      <c r="B361" s="147"/>
      <c r="C361" s="147"/>
      <c r="D361" s="147"/>
      <c r="E361" s="147"/>
      <c r="F361" s="147"/>
    </row>
    <row r="362" spans="1:6" s="139" customFormat="1" x14ac:dyDescent="0.2">
      <c r="A362" s="139" t="s">
        <v>328</v>
      </c>
    </row>
    <row r="363" spans="1:6" x14ac:dyDescent="0.2">
      <c r="A363" s="83"/>
      <c r="B363" s="34"/>
      <c r="C363" s="84"/>
      <c r="D363" s="117"/>
      <c r="E363" s="117"/>
      <c r="F363" s="117"/>
    </row>
    <row r="364" spans="1:6" x14ac:dyDescent="0.2">
      <c r="A364" s="86" t="s">
        <v>125</v>
      </c>
      <c r="B364" s="34"/>
      <c r="C364" s="84"/>
      <c r="D364" s="85"/>
      <c r="E364" s="85"/>
      <c r="F364" s="85"/>
    </row>
    <row r="365" spans="1:6" ht="33" customHeight="1" x14ac:dyDescent="0.2">
      <c r="A365" s="37"/>
      <c r="B365" s="38" t="s">
        <v>0</v>
      </c>
      <c r="C365" s="39" t="s">
        <v>309</v>
      </c>
      <c r="D365" s="39" t="s">
        <v>335</v>
      </c>
      <c r="E365" s="39" t="s">
        <v>336</v>
      </c>
      <c r="F365" s="39" t="s">
        <v>445</v>
      </c>
    </row>
    <row r="366" spans="1:6" ht="10.15" customHeight="1" x14ac:dyDescent="0.2">
      <c r="A366" s="40">
        <v>1</v>
      </c>
      <c r="B366" s="40">
        <v>2</v>
      </c>
      <c r="C366" s="40">
        <v>3</v>
      </c>
      <c r="D366" s="40">
        <v>4</v>
      </c>
      <c r="E366" s="40">
        <v>5</v>
      </c>
      <c r="F366" s="40">
        <v>6</v>
      </c>
    </row>
    <row r="367" spans="1:6" ht="14.25" customHeight="1" x14ac:dyDescent="0.2">
      <c r="A367" s="40"/>
      <c r="B367" s="87" t="s">
        <v>23</v>
      </c>
      <c r="C367" s="57"/>
      <c r="D367" s="44">
        <f>SUM(D368:D370)</f>
        <v>25000</v>
      </c>
      <c r="E367" s="44">
        <f>SUM(E368:E370)</f>
        <v>25000</v>
      </c>
      <c r="F367" s="110">
        <f t="shared" ref="F367:F391" si="16">E367/D367*100</f>
        <v>100</v>
      </c>
    </row>
    <row r="368" spans="1:6" x14ac:dyDescent="0.2">
      <c r="A368" s="40">
        <v>1</v>
      </c>
      <c r="B368" s="70" t="s">
        <v>95</v>
      </c>
      <c r="C368" s="62" t="s">
        <v>27</v>
      </c>
      <c r="D368" s="64">
        <v>5000</v>
      </c>
      <c r="E368" s="64">
        <v>5000</v>
      </c>
      <c r="F368" s="65">
        <f t="shared" si="16"/>
        <v>100</v>
      </c>
    </row>
    <row r="369" spans="1:6" x14ac:dyDescent="0.2">
      <c r="A369" s="40">
        <v>2</v>
      </c>
      <c r="B369" s="70" t="s">
        <v>151</v>
      </c>
      <c r="C369" s="62" t="s">
        <v>27</v>
      </c>
      <c r="D369" s="64">
        <v>15000</v>
      </c>
      <c r="E369" s="64">
        <v>15000</v>
      </c>
      <c r="F369" s="65">
        <f t="shared" si="16"/>
        <v>100</v>
      </c>
    </row>
    <row r="370" spans="1:6" x14ac:dyDescent="0.2">
      <c r="A370" s="40">
        <v>3</v>
      </c>
      <c r="B370" s="70" t="s">
        <v>96</v>
      </c>
      <c r="C370" s="62" t="s">
        <v>27</v>
      </c>
      <c r="D370" s="64">
        <v>5000</v>
      </c>
      <c r="E370" s="64">
        <v>5000</v>
      </c>
      <c r="F370" s="65">
        <f t="shared" si="16"/>
        <v>100</v>
      </c>
    </row>
    <row r="371" spans="1:6" ht="14.25" customHeight="1" x14ac:dyDescent="0.2">
      <c r="A371" s="40"/>
      <c r="B371" s="37" t="s">
        <v>21</v>
      </c>
      <c r="C371" s="62"/>
      <c r="D371" s="60">
        <f>SUM(D372:D382)</f>
        <v>154000</v>
      </c>
      <c r="E371" s="60">
        <f>SUM(E372:E382)</f>
        <v>164000</v>
      </c>
      <c r="F371" s="110">
        <f t="shared" si="16"/>
        <v>106.49350649350649</v>
      </c>
    </row>
    <row r="372" spans="1:6" x14ac:dyDescent="0.2">
      <c r="A372" s="40">
        <v>4</v>
      </c>
      <c r="B372" s="70" t="s">
        <v>98</v>
      </c>
      <c r="C372" s="62" t="s">
        <v>27</v>
      </c>
      <c r="D372" s="64">
        <v>10000</v>
      </c>
      <c r="E372" s="64">
        <v>10000</v>
      </c>
      <c r="F372" s="65">
        <f t="shared" si="16"/>
        <v>100</v>
      </c>
    </row>
    <row r="373" spans="1:6" ht="24" x14ac:dyDescent="0.2">
      <c r="A373" s="40">
        <v>5</v>
      </c>
      <c r="B373" s="70" t="s">
        <v>130</v>
      </c>
      <c r="C373" s="62"/>
      <c r="D373" s="64">
        <v>5000</v>
      </c>
      <c r="E373" s="64">
        <v>5000</v>
      </c>
      <c r="F373" s="65">
        <f t="shared" si="16"/>
        <v>100</v>
      </c>
    </row>
    <row r="374" spans="1:6" x14ac:dyDescent="0.2">
      <c r="A374" s="40">
        <v>6</v>
      </c>
      <c r="B374" s="70" t="s">
        <v>236</v>
      </c>
      <c r="C374" s="62"/>
      <c r="D374" s="64">
        <v>2500</v>
      </c>
      <c r="E374" s="64">
        <v>2500</v>
      </c>
      <c r="F374" s="65">
        <f t="shared" si="16"/>
        <v>100</v>
      </c>
    </row>
    <row r="375" spans="1:6" x14ac:dyDescent="0.2">
      <c r="A375" s="40">
        <v>7</v>
      </c>
      <c r="B375" s="70" t="s">
        <v>240</v>
      </c>
      <c r="C375" s="62"/>
      <c r="D375" s="64">
        <v>3000</v>
      </c>
      <c r="E375" s="64">
        <v>3000</v>
      </c>
      <c r="F375" s="65">
        <f t="shared" si="16"/>
        <v>100</v>
      </c>
    </row>
    <row r="376" spans="1:6" x14ac:dyDescent="0.2">
      <c r="A376" s="40">
        <v>8</v>
      </c>
      <c r="B376" s="70" t="s">
        <v>97</v>
      </c>
      <c r="C376" s="62" t="s">
        <v>27</v>
      </c>
      <c r="D376" s="64">
        <v>10000</v>
      </c>
      <c r="E376" s="64">
        <v>10000</v>
      </c>
      <c r="F376" s="65">
        <f t="shared" si="16"/>
        <v>100</v>
      </c>
    </row>
    <row r="377" spans="1:6" x14ac:dyDescent="0.2">
      <c r="A377" s="40">
        <v>9</v>
      </c>
      <c r="B377" s="70" t="s">
        <v>122</v>
      </c>
      <c r="C377" s="62"/>
      <c r="D377" s="64">
        <v>4000</v>
      </c>
      <c r="E377" s="64">
        <v>4000</v>
      </c>
      <c r="F377" s="65">
        <f t="shared" si="16"/>
        <v>100</v>
      </c>
    </row>
    <row r="378" spans="1:6" x14ac:dyDescent="0.2">
      <c r="A378" s="40">
        <v>10</v>
      </c>
      <c r="B378" s="70" t="s">
        <v>127</v>
      </c>
      <c r="C378" s="62" t="s">
        <v>27</v>
      </c>
      <c r="D378" s="64">
        <v>12000</v>
      </c>
      <c r="E378" s="64">
        <v>12000</v>
      </c>
      <c r="F378" s="65">
        <f t="shared" si="16"/>
        <v>100</v>
      </c>
    </row>
    <row r="379" spans="1:6" x14ac:dyDescent="0.2">
      <c r="A379" s="40">
        <v>11</v>
      </c>
      <c r="B379" s="148" t="s">
        <v>99</v>
      </c>
      <c r="C379" s="62" t="s">
        <v>27</v>
      </c>
      <c r="D379" s="64">
        <v>30000</v>
      </c>
      <c r="E379" s="64">
        <v>30000</v>
      </c>
      <c r="F379" s="65">
        <f t="shared" si="16"/>
        <v>100</v>
      </c>
    </row>
    <row r="380" spans="1:6" x14ac:dyDescent="0.2">
      <c r="A380" s="40">
        <v>12</v>
      </c>
      <c r="B380" s="148" t="s">
        <v>292</v>
      </c>
      <c r="C380" s="62"/>
      <c r="D380" s="64">
        <v>60000</v>
      </c>
      <c r="E380" s="64">
        <v>70000</v>
      </c>
      <c r="F380" s="65">
        <f t="shared" si="16"/>
        <v>116.66666666666667</v>
      </c>
    </row>
    <row r="381" spans="1:6" ht="24" x14ac:dyDescent="0.2">
      <c r="A381" s="40">
        <v>13</v>
      </c>
      <c r="B381" s="148" t="s">
        <v>354</v>
      </c>
      <c r="C381" s="62"/>
      <c r="D381" s="64">
        <v>10500</v>
      </c>
      <c r="E381" s="64">
        <v>10500</v>
      </c>
      <c r="F381" s="65">
        <f t="shared" si="16"/>
        <v>100</v>
      </c>
    </row>
    <row r="382" spans="1:6" x14ac:dyDescent="0.2">
      <c r="A382" s="40">
        <v>14</v>
      </c>
      <c r="B382" s="70" t="s">
        <v>100</v>
      </c>
      <c r="C382" s="62" t="s">
        <v>27</v>
      </c>
      <c r="D382" s="64">
        <v>7000</v>
      </c>
      <c r="E382" s="64">
        <v>7000</v>
      </c>
      <c r="F382" s="65">
        <f t="shared" si="16"/>
        <v>100</v>
      </c>
    </row>
    <row r="383" spans="1:6" x14ac:dyDescent="0.2">
      <c r="A383" s="40"/>
      <c r="B383" s="37" t="s">
        <v>40</v>
      </c>
      <c r="C383" s="62" t="s">
        <v>27</v>
      </c>
      <c r="D383" s="60">
        <f>SUM(D384:D389)</f>
        <v>267000</v>
      </c>
      <c r="E383" s="60">
        <f>SUM(E384:E389)</f>
        <v>267000</v>
      </c>
      <c r="F383" s="110">
        <f t="shared" si="16"/>
        <v>100</v>
      </c>
    </row>
    <row r="384" spans="1:6" x14ac:dyDescent="0.2">
      <c r="A384" s="40">
        <v>14</v>
      </c>
      <c r="B384" s="70" t="s">
        <v>41</v>
      </c>
      <c r="C384" s="62"/>
      <c r="D384" s="64">
        <v>25000</v>
      </c>
      <c r="E384" s="64">
        <v>25000</v>
      </c>
      <c r="F384" s="65">
        <f t="shared" si="16"/>
        <v>100</v>
      </c>
    </row>
    <row r="385" spans="1:9" x14ac:dyDescent="0.2">
      <c r="A385" s="40">
        <v>15</v>
      </c>
      <c r="B385" s="70" t="s">
        <v>42</v>
      </c>
      <c r="C385" s="62"/>
      <c r="D385" s="64">
        <v>15000</v>
      </c>
      <c r="E385" s="64">
        <v>15000</v>
      </c>
      <c r="F385" s="65">
        <f t="shared" si="16"/>
        <v>100</v>
      </c>
    </row>
    <row r="386" spans="1:9" ht="24" x14ac:dyDescent="0.2">
      <c r="A386" s="40">
        <v>16</v>
      </c>
      <c r="B386" s="70" t="s">
        <v>168</v>
      </c>
      <c r="C386" s="62"/>
      <c r="D386" s="64">
        <v>143000</v>
      </c>
      <c r="E386" s="64">
        <v>143000</v>
      </c>
      <c r="F386" s="65">
        <f t="shared" si="16"/>
        <v>100</v>
      </c>
    </row>
    <row r="387" spans="1:9" x14ac:dyDescent="0.2">
      <c r="A387" s="40">
        <v>17</v>
      </c>
      <c r="B387" s="70" t="s">
        <v>47</v>
      </c>
      <c r="C387" s="62"/>
      <c r="D387" s="64">
        <v>53000</v>
      </c>
      <c r="E387" s="64">
        <v>53000</v>
      </c>
      <c r="F387" s="65">
        <f t="shared" si="16"/>
        <v>100</v>
      </c>
    </row>
    <row r="388" spans="1:9" x14ac:dyDescent="0.2">
      <c r="A388" s="40">
        <v>18</v>
      </c>
      <c r="B388" s="70" t="s">
        <v>43</v>
      </c>
      <c r="C388" s="62"/>
      <c r="D388" s="64">
        <v>6000</v>
      </c>
      <c r="E388" s="64">
        <v>6000</v>
      </c>
      <c r="F388" s="65">
        <f t="shared" si="16"/>
        <v>100</v>
      </c>
    </row>
    <row r="389" spans="1:9" x14ac:dyDescent="0.2">
      <c r="A389" s="40">
        <v>19</v>
      </c>
      <c r="B389" s="70" t="s">
        <v>50</v>
      </c>
      <c r="C389" s="62"/>
      <c r="D389" s="64">
        <v>25000</v>
      </c>
      <c r="E389" s="64">
        <v>25000</v>
      </c>
      <c r="F389" s="65">
        <f t="shared" si="16"/>
        <v>100</v>
      </c>
    </row>
    <row r="390" spans="1:9" hidden="1" x14ac:dyDescent="0.2">
      <c r="A390" s="40">
        <v>17</v>
      </c>
      <c r="B390" s="41" t="s">
        <v>202</v>
      </c>
      <c r="C390" s="62"/>
      <c r="D390" s="56"/>
      <c r="E390" s="64"/>
      <c r="F390" s="65" t="e">
        <f t="shared" si="16"/>
        <v>#DIV/0!</v>
      </c>
    </row>
    <row r="391" spans="1:9" ht="15.75" customHeight="1" x14ac:dyDescent="0.2">
      <c r="A391" s="40"/>
      <c r="B391" s="48" t="s">
        <v>139</v>
      </c>
      <c r="C391" s="74"/>
      <c r="D391" s="42">
        <f>D367+D371+D383</f>
        <v>446000</v>
      </c>
      <c r="E391" s="42">
        <f>E367+E371+E383</f>
        <v>456000</v>
      </c>
      <c r="F391" s="110">
        <f t="shared" si="16"/>
        <v>102.24215246636771</v>
      </c>
    </row>
    <row r="392" spans="1:9" customFormat="1" ht="8.25" customHeight="1" x14ac:dyDescent="0.2"/>
    <row r="393" spans="1:9" ht="16.5" customHeight="1" x14ac:dyDescent="0.2">
      <c r="A393" s="89" t="s">
        <v>134</v>
      </c>
      <c r="B393" s="35"/>
      <c r="C393" s="36"/>
      <c r="D393" s="36"/>
      <c r="E393" s="36"/>
      <c r="F393" s="36"/>
    </row>
    <row r="394" spans="1:9" ht="28.5" customHeight="1" x14ac:dyDescent="0.2">
      <c r="A394" s="37"/>
      <c r="B394" s="38" t="s">
        <v>0</v>
      </c>
      <c r="C394" s="39" t="s">
        <v>309</v>
      </c>
      <c r="D394" s="39" t="s">
        <v>335</v>
      </c>
      <c r="E394" s="39" t="s">
        <v>336</v>
      </c>
      <c r="F394" s="39" t="s">
        <v>445</v>
      </c>
    </row>
    <row r="395" spans="1:9" ht="10.15" customHeight="1" x14ac:dyDescent="0.2">
      <c r="A395" s="40">
        <v>1</v>
      </c>
      <c r="B395" s="40">
        <v>2</v>
      </c>
      <c r="C395" s="40">
        <v>3</v>
      </c>
      <c r="D395" s="40">
        <v>4</v>
      </c>
      <c r="E395" s="40">
        <v>5</v>
      </c>
      <c r="F395" s="40">
        <v>6</v>
      </c>
    </row>
    <row r="396" spans="1:9" x14ac:dyDescent="0.2">
      <c r="A396" s="40">
        <v>1</v>
      </c>
      <c r="B396" s="41" t="s">
        <v>101</v>
      </c>
      <c r="C396" s="62" t="s">
        <v>30</v>
      </c>
      <c r="D396" s="63">
        <v>120000</v>
      </c>
      <c r="E396" s="63">
        <v>126000</v>
      </c>
      <c r="F396" s="90">
        <f t="shared" ref="F396:F405" si="17">E396/D396*100</f>
        <v>105</v>
      </c>
    </row>
    <row r="397" spans="1:9" x14ac:dyDescent="0.2">
      <c r="A397" s="40">
        <v>2</v>
      </c>
      <c r="B397" s="41" t="s">
        <v>102</v>
      </c>
      <c r="C397" s="62" t="s">
        <v>31</v>
      </c>
      <c r="D397" s="63">
        <v>95000</v>
      </c>
      <c r="E397" s="63">
        <v>99500</v>
      </c>
      <c r="F397" s="90">
        <f t="shared" si="17"/>
        <v>104.73684210526315</v>
      </c>
      <c r="I397" s="30">
        <v>1</v>
      </c>
    </row>
    <row r="398" spans="1:9" ht="12" customHeight="1" x14ac:dyDescent="0.2">
      <c r="A398" s="40">
        <v>3</v>
      </c>
      <c r="B398" s="73" t="s">
        <v>103</v>
      </c>
      <c r="C398" s="62" t="s">
        <v>29</v>
      </c>
      <c r="D398" s="63">
        <v>116750</v>
      </c>
      <c r="E398" s="63">
        <v>122587</v>
      </c>
      <c r="F398" s="90">
        <f t="shared" si="17"/>
        <v>104.99957173447538</v>
      </c>
    </row>
    <row r="399" spans="1:9" x14ac:dyDescent="0.2">
      <c r="A399" s="40">
        <v>4</v>
      </c>
      <c r="B399" s="41" t="s">
        <v>104</v>
      </c>
      <c r="C399" s="62" t="s">
        <v>30</v>
      </c>
      <c r="D399" s="63">
        <v>114000</v>
      </c>
      <c r="E399" s="63">
        <v>119700</v>
      </c>
      <c r="F399" s="90">
        <f t="shared" si="17"/>
        <v>105</v>
      </c>
    </row>
    <row r="400" spans="1:9" x14ac:dyDescent="0.2">
      <c r="A400" s="40">
        <v>5</v>
      </c>
      <c r="B400" s="41" t="s">
        <v>105</v>
      </c>
      <c r="C400" s="62" t="s">
        <v>31</v>
      </c>
      <c r="D400" s="63">
        <v>120000</v>
      </c>
      <c r="E400" s="63">
        <v>135000</v>
      </c>
      <c r="F400" s="90">
        <f t="shared" si="17"/>
        <v>112.5</v>
      </c>
    </row>
    <row r="401" spans="1:6" x14ac:dyDescent="0.2">
      <c r="A401" s="40">
        <v>6</v>
      </c>
      <c r="B401" s="41" t="s">
        <v>106</v>
      </c>
      <c r="C401" s="62" t="s">
        <v>29</v>
      </c>
      <c r="D401" s="63">
        <v>175000</v>
      </c>
      <c r="E401" s="63">
        <v>185000</v>
      </c>
      <c r="F401" s="90">
        <f t="shared" si="17"/>
        <v>105.71428571428572</v>
      </c>
    </row>
    <row r="402" spans="1:6" x14ac:dyDescent="0.2">
      <c r="A402" s="40">
        <v>7</v>
      </c>
      <c r="B402" s="41" t="s">
        <v>212</v>
      </c>
      <c r="C402" s="62"/>
      <c r="D402" s="63">
        <v>85000</v>
      </c>
      <c r="E402" s="63">
        <v>100000</v>
      </c>
      <c r="F402" s="90">
        <f t="shared" si="17"/>
        <v>117.64705882352942</v>
      </c>
    </row>
    <row r="403" spans="1:6" x14ac:dyDescent="0.2">
      <c r="A403" s="40">
        <v>8</v>
      </c>
      <c r="B403" s="41" t="s">
        <v>107</v>
      </c>
      <c r="C403" s="62" t="s">
        <v>32</v>
      </c>
      <c r="D403" s="63">
        <v>85000</v>
      </c>
      <c r="E403" s="63">
        <v>89250</v>
      </c>
      <c r="F403" s="90">
        <f t="shared" si="17"/>
        <v>105</v>
      </c>
    </row>
    <row r="404" spans="1:6" ht="10.5" customHeight="1" x14ac:dyDescent="0.2">
      <c r="A404" s="40">
        <v>9</v>
      </c>
      <c r="B404" s="73" t="s">
        <v>195</v>
      </c>
      <c r="C404" s="62" t="s">
        <v>30</v>
      </c>
      <c r="D404" s="63">
        <v>5000</v>
      </c>
      <c r="E404" s="63">
        <v>5000</v>
      </c>
      <c r="F404" s="90">
        <f t="shared" si="17"/>
        <v>100</v>
      </c>
    </row>
    <row r="405" spans="1:6" ht="16.5" customHeight="1" x14ac:dyDescent="0.2">
      <c r="A405" s="40"/>
      <c r="B405" s="48" t="s">
        <v>7</v>
      </c>
      <c r="C405" s="74"/>
      <c r="D405" s="42">
        <f>SUM(D396:D404)</f>
        <v>915750</v>
      </c>
      <c r="E405" s="42">
        <f>SUM(E396:E404)</f>
        <v>982037</v>
      </c>
      <c r="F405" s="111">
        <f t="shared" si="17"/>
        <v>107.23854763854763</v>
      </c>
    </row>
    <row r="406" spans="1:6" ht="7.5" customHeight="1" x14ac:dyDescent="0.2">
      <c r="A406"/>
      <c r="B406"/>
      <c r="C406"/>
      <c r="D406"/>
      <c r="E406" s="46"/>
      <c r="F406" s="134"/>
    </row>
    <row r="407" spans="1:6" ht="15.75" customHeight="1" x14ac:dyDescent="0.2">
      <c r="A407" s="86" t="s">
        <v>135</v>
      </c>
      <c r="B407" s="92"/>
      <c r="C407" s="93"/>
      <c r="D407" s="91"/>
      <c r="E407" s="46"/>
      <c r="F407" s="46"/>
    </row>
    <row r="408" spans="1:6" ht="26.25" customHeight="1" x14ac:dyDescent="0.2">
      <c r="A408" s="37"/>
      <c r="B408" s="38" t="s">
        <v>0</v>
      </c>
      <c r="C408" s="39" t="s">
        <v>309</v>
      </c>
      <c r="D408" s="39" t="s">
        <v>335</v>
      </c>
      <c r="E408" s="39" t="s">
        <v>336</v>
      </c>
      <c r="F408" s="39" t="s">
        <v>445</v>
      </c>
    </row>
    <row r="409" spans="1:6" ht="10.15" customHeight="1" x14ac:dyDescent="0.2">
      <c r="A409" s="40">
        <v>1</v>
      </c>
      <c r="B409" s="40">
        <v>2</v>
      </c>
      <c r="C409" s="40">
        <v>3</v>
      </c>
      <c r="D409" s="40">
        <v>4</v>
      </c>
      <c r="E409" s="40">
        <v>5</v>
      </c>
      <c r="F409" s="40">
        <v>6</v>
      </c>
    </row>
    <row r="410" spans="1:6" x14ac:dyDescent="0.2">
      <c r="A410" s="47">
        <v>1</v>
      </c>
      <c r="B410" s="48" t="s">
        <v>49</v>
      </c>
      <c r="C410" s="42"/>
      <c r="D410" s="42">
        <v>121800</v>
      </c>
      <c r="E410" s="42">
        <v>121800</v>
      </c>
      <c r="F410" s="125">
        <f t="shared" ref="F410:F454" si="18">E410/D410*100</f>
        <v>100</v>
      </c>
    </row>
    <row r="411" spans="1:6" ht="14.25" hidden="1" customHeight="1" x14ac:dyDescent="0.2">
      <c r="A411" s="40"/>
      <c r="B411" s="41" t="s">
        <v>108</v>
      </c>
      <c r="C411" s="68" t="s">
        <v>26</v>
      </c>
      <c r="D411" s="49"/>
      <c r="E411" s="42"/>
      <c r="F411" s="125" t="e">
        <f t="shared" si="18"/>
        <v>#DIV/0!</v>
      </c>
    </row>
    <row r="412" spans="1:6" ht="12.75" hidden="1" customHeight="1" x14ac:dyDescent="0.2">
      <c r="A412" s="40">
        <v>1</v>
      </c>
      <c r="B412" s="41" t="s">
        <v>109</v>
      </c>
      <c r="C412" s="68" t="s">
        <v>26</v>
      </c>
      <c r="D412" s="49"/>
      <c r="E412" s="42"/>
      <c r="F412" s="125" t="e">
        <f t="shared" si="18"/>
        <v>#DIV/0!</v>
      </c>
    </row>
    <row r="413" spans="1:6" ht="12.75" hidden="1" customHeight="1" x14ac:dyDescent="0.2">
      <c r="A413" s="40">
        <v>2</v>
      </c>
      <c r="B413" s="41" t="s">
        <v>110</v>
      </c>
      <c r="C413" s="68" t="s">
        <v>26</v>
      </c>
      <c r="D413" s="49"/>
      <c r="E413" s="42"/>
      <c r="F413" s="125" t="e">
        <f t="shared" si="18"/>
        <v>#DIV/0!</v>
      </c>
    </row>
    <row r="414" spans="1:6" ht="12.75" hidden="1" customHeight="1" x14ac:dyDescent="0.2">
      <c r="A414" s="40">
        <v>3</v>
      </c>
      <c r="B414" s="41" t="s">
        <v>111</v>
      </c>
      <c r="C414" s="68" t="s">
        <v>26</v>
      </c>
      <c r="D414" s="49"/>
      <c r="E414" s="42"/>
      <c r="F414" s="125" t="e">
        <f t="shared" si="18"/>
        <v>#DIV/0!</v>
      </c>
    </row>
    <row r="415" spans="1:6" ht="12.75" hidden="1" customHeight="1" x14ac:dyDescent="0.2">
      <c r="A415" s="40">
        <v>4</v>
      </c>
      <c r="B415" s="41" t="s">
        <v>112</v>
      </c>
      <c r="C415" s="68"/>
      <c r="D415" s="49"/>
      <c r="E415" s="42"/>
      <c r="F415" s="125" t="e">
        <f t="shared" si="18"/>
        <v>#DIV/0!</v>
      </c>
    </row>
    <row r="416" spans="1:6" ht="12.75" hidden="1" customHeight="1" x14ac:dyDescent="0.2">
      <c r="A416" s="40">
        <v>5</v>
      </c>
      <c r="B416" s="41" t="s">
        <v>113</v>
      </c>
      <c r="C416" s="68" t="s">
        <v>26</v>
      </c>
      <c r="D416" s="49"/>
      <c r="E416" s="42"/>
      <c r="F416" s="125" t="e">
        <f t="shared" si="18"/>
        <v>#DIV/0!</v>
      </c>
    </row>
    <row r="417" spans="1:6" ht="12.75" hidden="1" customHeight="1" x14ac:dyDescent="0.2">
      <c r="A417" s="40">
        <v>6</v>
      </c>
      <c r="B417" s="41" t="s">
        <v>114</v>
      </c>
      <c r="C417" s="68"/>
      <c r="D417" s="49"/>
      <c r="E417" s="42"/>
      <c r="F417" s="125" t="e">
        <f t="shared" si="18"/>
        <v>#DIV/0!</v>
      </c>
    </row>
    <row r="418" spans="1:6" ht="12.75" hidden="1" customHeight="1" x14ac:dyDescent="0.2">
      <c r="A418" s="40">
        <v>7</v>
      </c>
      <c r="B418" s="41" t="s">
        <v>115</v>
      </c>
      <c r="C418" s="68" t="s">
        <v>26</v>
      </c>
      <c r="D418" s="49"/>
      <c r="E418" s="42"/>
      <c r="F418" s="125" t="e">
        <f t="shared" si="18"/>
        <v>#DIV/0!</v>
      </c>
    </row>
    <row r="419" spans="1:6" ht="12.75" hidden="1" customHeight="1" x14ac:dyDescent="0.2">
      <c r="A419" s="40">
        <v>8</v>
      </c>
      <c r="B419" s="41" t="s">
        <v>116</v>
      </c>
      <c r="C419" s="68" t="s">
        <v>26</v>
      </c>
      <c r="D419" s="49"/>
      <c r="E419" s="42"/>
      <c r="F419" s="125" t="e">
        <f t="shared" si="18"/>
        <v>#DIV/0!</v>
      </c>
    </row>
    <row r="420" spans="1:6" ht="15" hidden="1" customHeight="1" x14ac:dyDescent="0.2">
      <c r="A420" s="40">
        <v>9</v>
      </c>
      <c r="B420" s="41" t="s">
        <v>117</v>
      </c>
      <c r="C420" s="68" t="s">
        <v>26</v>
      </c>
      <c r="D420" s="49"/>
      <c r="E420" s="42"/>
      <c r="F420" s="125" t="e">
        <f t="shared" si="18"/>
        <v>#DIV/0!</v>
      </c>
    </row>
    <row r="421" spans="1:6" ht="13.5" hidden="1" customHeight="1" x14ac:dyDescent="0.2">
      <c r="A421" s="40">
        <v>10</v>
      </c>
      <c r="B421" s="41" t="s">
        <v>118</v>
      </c>
      <c r="C421" s="68"/>
      <c r="D421" s="49"/>
      <c r="E421" s="42"/>
      <c r="F421" s="125" t="e">
        <f t="shared" si="18"/>
        <v>#DIV/0!</v>
      </c>
    </row>
    <row r="422" spans="1:6" ht="26.25" customHeight="1" x14ac:dyDescent="0.2">
      <c r="A422" s="47">
        <v>2</v>
      </c>
      <c r="B422" s="37" t="s">
        <v>302</v>
      </c>
      <c r="C422" s="94"/>
      <c r="D422" s="95">
        <f>D423+D424+D425+D427+D428+D429+D430</f>
        <v>407260</v>
      </c>
      <c r="E422" s="95">
        <f>E423+E424+E425+E427+E428+E429+E430+E426</f>
        <v>452150</v>
      </c>
      <c r="F422" s="124">
        <f t="shared" si="18"/>
        <v>111.02244266561902</v>
      </c>
    </row>
    <row r="423" spans="1:6" ht="14.25" customHeight="1" x14ac:dyDescent="0.2">
      <c r="A423" s="40">
        <v>1</v>
      </c>
      <c r="B423" s="41" t="s">
        <v>2</v>
      </c>
      <c r="C423" s="68" t="s">
        <v>31</v>
      </c>
      <c r="D423" s="50">
        <v>15000</v>
      </c>
      <c r="E423" s="50">
        <v>15000</v>
      </c>
      <c r="F423" s="125">
        <f t="shared" si="18"/>
        <v>100</v>
      </c>
    </row>
    <row r="424" spans="1:6" ht="14.25" customHeight="1" x14ac:dyDescent="0.2">
      <c r="A424" s="40">
        <v>2</v>
      </c>
      <c r="B424" s="41" t="s">
        <v>186</v>
      </c>
      <c r="C424" s="68"/>
      <c r="D424" s="50">
        <v>180000</v>
      </c>
      <c r="E424" s="50">
        <v>180000</v>
      </c>
      <c r="F424" s="125">
        <f t="shared" si="18"/>
        <v>100</v>
      </c>
    </row>
    <row r="425" spans="1:6" ht="14.25" customHeight="1" x14ac:dyDescent="0.2">
      <c r="A425" s="40">
        <v>3</v>
      </c>
      <c r="B425" s="41" t="s">
        <v>189</v>
      </c>
      <c r="C425" s="68"/>
      <c r="D425" s="50">
        <v>20000</v>
      </c>
      <c r="E425" s="50">
        <v>20000</v>
      </c>
      <c r="F425" s="125">
        <f t="shared" si="18"/>
        <v>100</v>
      </c>
    </row>
    <row r="426" spans="1:6" ht="14.25" customHeight="1" x14ac:dyDescent="0.2">
      <c r="A426" s="40">
        <v>4</v>
      </c>
      <c r="B426" s="41" t="s">
        <v>355</v>
      </c>
      <c r="C426" s="68"/>
      <c r="D426" s="50">
        <v>10000</v>
      </c>
      <c r="E426" s="50">
        <v>20000</v>
      </c>
      <c r="F426" s="125">
        <f t="shared" si="18"/>
        <v>200</v>
      </c>
    </row>
    <row r="427" spans="1:6" ht="14.25" customHeight="1" x14ac:dyDescent="0.2">
      <c r="A427" s="40">
        <v>5</v>
      </c>
      <c r="B427" s="41" t="s">
        <v>165</v>
      </c>
      <c r="C427" s="68" t="s">
        <v>28</v>
      </c>
      <c r="D427" s="50">
        <v>25000</v>
      </c>
      <c r="E427" s="50">
        <v>25000</v>
      </c>
      <c r="F427" s="125">
        <f t="shared" si="18"/>
        <v>100</v>
      </c>
    </row>
    <row r="428" spans="1:6" ht="14.25" customHeight="1" x14ac:dyDescent="0.2">
      <c r="A428" s="40">
        <v>6</v>
      </c>
      <c r="B428" s="41" t="s">
        <v>164</v>
      </c>
      <c r="C428" s="68" t="s">
        <v>31</v>
      </c>
      <c r="D428" s="50">
        <v>20000</v>
      </c>
      <c r="E428" s="50">
        <v>20000</v>
      </c>
      <c r="F428" s="125">
        <f t="shared" si="18"/>
        <v>100</v>
      </c>
    </row>
    <row r="429" spans="1:6" ht="14.25" hidden="1" customHeight="1" x14ac:dyDescent="0.2">
      <c r="A429" s="40">
        <v>7</v>
      </c>
      <c r="B429" s="41" t="s">
        <v>303</v>
      </c>
      <c r="C429" s="68"/>
      <c r="D429" s="50">
        <v>0</v>
      </c>
      <c r="E429" s="50">
        <v>0</v>
      </c>
      <c r="F429" s="125" t="e">
        <f t="shared" si="18"/>
        <v>#DIV/0!</v>
      </c>
    </row>
    <row r="430" spans="1:6" ht="14.25" customHeight="1" x14ac:dyDescent="0.2">
      <c r="A430" s="40"/>
      <c r="B430" s="48" t="s">
        <v>218</v>
      </c>
      <c r="C430" s="68"/>
      <c r="D430" s="42">
        <f>SUM(D431:D453)</f>
        <v>147260</v>
      </c>
      <c r="E430" s="42">
        <f>SUM(E431:E453)</f>
        <v>172150</v>
      </c>
      <c r="F430" s="124">
        <f t="shared" si="18"/>
        <v>116.90207795735435</v>
      </c>
    </row>
    <row r="431" spans="1:6" ht="14.25" customHeight="1" x14ac:dyDescent="0.2">
      <c r="A431" s="40">
        <v>7</v>
      </c>
      <c r="B431" s="41" t="s">
        <v>140</v>
      </c>
      <c r="C431" s="68" t="s">
        <v>28</v>
      </c>
      <c r="D431" s="49">
        <v>24000</v>
      </c>
      <c r="E431" s="49">
        <v>29000</v>
      </c>
      <c r="F431" s="125">
        <f t="shared" si="18"/>
        <v>120.83333333333333</v>
      </c>
    </row>
    <row r="432" spans="1:6" x14ac:dyDescent="0.2">
      <c r="A432" s="40">
        <v>8</v>
      </c>
      <c r="B432" s="41" t="s">
        <v>3</v>
      </c>
      <c r="C432" s="68" t="s">
        <v>28</v>
      </c>
      <c r="D432" s="49">
        <v>15750</v>
      </c>
      <c r="E432" s="49">
        <v>17500</v>
      </c>
      <c r="F432" s="125">
        <f t="shared" si="18"/>
        <v>111.11111111111111</v>
      </c>
    </row>
    <row r="433" spans="1:10" x14ac:dyDescent="0.2">
      <c r="A433" s="40">
        <v>9</v>
      </c>
      <c r="B433" s="41" t="s">
        <v>4</v>
      </c>
      <c r="C433" s="68" t="s">
        <v>28</v>
      </c>
      <c r="D433" s="49">
        <v>11250</v>
      </c>
      <c r="E433" s="49">
        <v>12500</v>
      </c>
      <c r="F433" s="125">
        <f t="shared" si="18"/>
        <v>111.11111111111111</v>
      </c>
      <c r="I433" s="123"/>
    </row>
    <row r="434" spans="1:10" ht="13.5" customHeight="1" x14ac:dyDescent="0.2">
      <c r="A434" s="40">
        <v>10</v>
      </c>
      <c r="B434" s="41" t="s">
        <v>1</v>
      </c>
      <c r="C434" s="68" t="s">
        <v>28</v>
      </c>
      <c r="D434" s="49">
        <v>15750</v>
      </c>
      <c r="E434" s="49">
        <v>17500</v>
      </c>
      <c r="F434" s="125">
        <f t="shared" si="18"/>
        <v>111.11111111111111</v>
      </c>
      <c r="I434" s="123"/>
    </row>
    <row r="435" spans="1:10" ht="13.5" customHeight="1" x14ac:dyDescent="0.2">
      <c r="A435" s="40">
        <v>11</v>
      </c>
      <c r="B435" s="41" t="s">
        <v>5</v>
      </c>
      <c r="C435" s="68" t="s">
        <v>28</v>
      </c>
      <c r="D435" s="49">
        <v>8550</v>
      </c>
      <c r="E435" s="49">
        <v>10000</v>
      </c>
      <c r="F435" s="125">
        <f t="shared" si="18"/>
        <v>116.95906432748538</v>
      </c>
      <c r="I435" s="123"/>
    </row>
    <row r="436" spans="1:10" ht="13.5" customHeight="1" x14ac:dyDescent="0.2">
      <c r="A436" s="40">
        <v>12</v>
      </c>
      <c r="B436" s="41" t="s">
        <v>152</v>
      </c>
      <c r="C436" s="68"/>
      <c r="D436" s="49">
        <v>8550</v>
      </c>
      <c r="E436" s="49">
        <v>10000</v>
      </c>
      <c r="F436" s="125">
        <f t="shared" si="18"/>
        <v>116.95906432748538</v>
      </c>
      <c r="I436" s="123"/>
    </row>
    <row r="437" spans="1:10" x14ac:dyDescent="0.2">
      <c r="A437" s="40">
        <v>13</v>
      </c>
      <c r="B437" s="41" t="s">
        <v>11</v>
      </c>
      <c r="C437" s="68" t="s">
        <v>28</v>
      </c>
      <c r="D437" s="49">
        <v>2565</v>
      </c>
      <c r="E437" s="49">
        <v>2850</v>
      </c>
      <c r="F437" s="125">
        <f t="shared" si="18"/>
        <v>111.11111111111111</v>
      </c>
      <c r="I437" s="123"/>
    </row>
    <row r="438" spans="1:10" x14ac:dyDescent="0.2">
      <c r="A438" s="40">
        <v>14</v>
      </c>
      <c r="B438" s="41" t="s">
        <v>13</v>
      </c>
      <c r="C438" s="68" t="s">
        <v>28</v>
      </c>
      <c r="D438" s="49">
        <v>2565</v>
      </c>
      <c r="E438" s="49">
        <v>2850</v>
      </c>
      <c r="F438" s="125">
        <f t="shared" si="18"/>
        <v>111.11111111111111</v>
      </c>
      <c r="I438" s="123"/>
    </row>
    <row r="439" spans="1:10" x14ac:dyDescent="0.2">
      <c r="A439" s="40">
        <v>15</v>
      </c>
      <c r="B439" s="41" t="s">
        <v>12</v>
      </c>
      <c r="C439" s="68" t="s">
        <v>28</v>
      </c>
      <c r="D439" s="49">
        <v>2565</v>
      </c>
      <c r="E439" s="49">
        <v>2850</v>
      </c>
      <c r="F439" s="125">
        <f t="shared" si="18"/>
        <v>111.11111111111111</v>
      </c>
      <c r="I439" s="123"/>
    </row>
    <row r="440" spans="1:10" x14ac:dyDescent="0.2">
      <c r="A440" s="40">
        <v>16</v>
      </c>
      <c r="B440" s="41" t="s">
        <v>22</v>
      </c>
      <c r="C440" s="68" t="s">
        <v>28</v>
      </c>
      <c r="D440" s="49">
        <v>2565</v>
      </c>
      <c r="E440" s="49">
        <v>2850</v>
      </c>
      <c r="F440" s="125">
        <f t="shared" si="18"/>
        <v>111.11111111111111</v>
      </c>
      <c r="I440" s="123"/>
    </row>
    <row r="441" spans="1:10" x14ac:dyDescent="0.2">
      <c r="A441" s="40">
        <v>17</v>
      </c>
      <c r="B441" s="41" t="s">
        <v>6</v>
      </c>
      <c r="C441" s="68" t="s">
        <v>28</v>
      </c>
      <c r="D441" s="49">
        <v>15000</v>
      </c>
      <c r="E441" s="49">
        <v>17000</v>
      </c>
      <c r="F441" s="125">
        <f t="shared" si="18"/>
        <v>113.33333333333333</v>
      </c>
      <c r="I441" s="123"/>
    </row>
    <row r="442" spans="1:10" x14ac:dyDescent="0.2">
      <c r="A442" s="40">
        <v>18</v>
      </c>
      <c r="B442" s="41" t="s">
        <v>48</v>
      </c>
      <c r="C442" s="68" t="s">
        <v>31</v>
      </c>
      <c r="D442" s="49">
        <v>4500</v>
      </c>
      <c r="E442" s="49">
        <v>5000</v>
      </c>
      <c r="F442" s="125">
        <f t="shared" si="18"/>
        <v>111.11111111111111</v>
      </c>
      <c r="I442" s="123"/>
    </row>
    <row r="443" spans="1:10" x14ac:dyDescent="0.2">
      <c r="A443" s="40">
        <v>19</v>
      </c>
      <c r="B443" s="41" t="s">
        <v>183</v>
      </c>
      <c r="C443" s="68"/>
      <c r="D443" s="49">
        <v>1300</v>
      </c>
      <c r="E443" s="49">
        <v>1450</v>
      </c>
      <c r="F443" s="125">
        <f t="shared" si="18"/>
        <v>111.53846153846155</v>
      </c>
      <c r="I443" s="123"/>
      <c r="J443" s="35"/>
    </row>
    <row r="444" spans="1:10" x14ac:dyDescent="0.2">
      <c r="A444" s="40">
        <v>20</v>
      </c>
      <c r="B444" s="41" t="s">
        <v>24</v>
      </c>
      <c r="C444" s="68" t="s">
        <v>28</v>
      </c>
      <c r="D444" s="49">
        <v>1300</v>
      </c>
      <c r="E444" s="49">
        <v>1450</v>
      </c>
      <c r="F444" s="125">
        <f t="shared" si="18"/>
        <v>111.53846153846155</v>
      </c>
    </row>
    <row r="445" spans="1:10" x14ac:dyDescent="0.2">
      <c r="A445" s="40">
        <v>21</v>
      </c>
      <c r="B445" s="41" t="s">
        <v>321</v>
      </c>
      <c r="C445" s="68"/>
      <c r="D445" s="49">
        <v>4000</v>
      </c>
      <c r="E445" s="49">
        <v>4000</v>
      </c>
      <c r="F445" s="125">
        <f t="shared" si="18"/>
        <v>100</v>
      </c>
      <c r="I445" s="123"/>
    </row>
    <row r="446" spans="1:10" x14ac:dyDescent="0.2">
      <c r="A446" s="40">
        <v>22</v>
      </c>
      <c r="B446" s="41" t="s">
        <v>322</v>
      </c>
      <c r="C446" s="68"/>
      <c r="D446" s="49">
        <v>3000</v>
      </c>
      <c r="E446" s="49">
        <v>3000</v>
      </c>
      <c r="F446" s="125">
        <f t="shared" si="18"/>
        <v>100</v>
      </c>
      <c r="I446" s="123"/>
    </row>
    <row r="447" spans="1:10" x14ac:dyDescent="0.2">
      <c r="A447" s="40">
        <v>23</v>
      </c>
      <c r="B447" s="41" t="s">
        <v>323</v>
      </c>
      <c r="C447" s="68"/>
      <c r="D447" s="49">
        <v>1500</v>
      </c>
      <c r="E447" s="49">
        <v>1500</v>
      </c>
      <c r="F447" s="125">
        <f t="shared" si="18"/>
        <v>100</v>
      </c>
      <c r="I447" s="123"/>
    </row>
    <row r="448" spans="1:10" x14ac:dyDescent="0.2">
      <c r="A448" s="40">
        <v>24</v>
      </c>
      <c r="B448" s="41" t="s">
        <v>324</v>
      </c>
      <c r="C448" s="68"/>
      <c r="D448" s="49">
        <v>1500</v>
      </c>
      <c r="E448" s="49">
        <v>1500</v>
      </c>
      <c r="F448" s="125">
        <f t="shared" si="18"/>
        <v>100</v>
      </c>
      <c r="I448" s="123"/>
    </row>
    <row r="449" spans="1:11" x14ac:dyDescent="0.2">
      <c r="A449" s="40">
        <v>25</v>
      </c>
      <c r="B449" s="41" t="s">
        <v>198</v>
      </c>
      <c r="C449" s="68"/>
      <c r="D449" s="50">
        <v>9000</v>
      </c>
      <c r="E449" s="49">
        <v>15000</v>
      </c>
      <c r="F449" s="125">
        <f t="shared" si="18"/>
        <v>166.66666666666669</v>
      </c>
      <c r="I449" s="123"/>
    </row>
    <row r="450" spans="1:11" x14ac:dyDescent="0.2">
      <c r="A450" s="40">
        <v>26</v>
      </c>
      <c r="B450" s="41" t="s">
        <v>226</v>
      </c>
      <c r="C450" s="68"/>
      <c r="D450" s="50">
        <v>1300</v>
      </c>
      <c r="E450" s="49">
        <v>1450</v>
      </c>
      <c r="F450" s="125">
        <f t="shared" si="18"/>
        <v>111.53846153846155</v>
      </c>
      <c r="I450" s="123"/>
    </row>
    <row r="451" spans="1:11" x14ac:dyDescent="0.2">
      <c r="A451" s="40">
        <v>27</v>
      </c>
      <c r="B451" s="41" t="s">
        <v>227</v>
      </c>
      <c r="C451" s="68"/>
      <c r="D451" s="50">
        <v>8000</v>
      </c>
      <c r="E451" s="49">
        <v>10000</v>
      </c>
      <c r="F451" s="125">
        <f t="shared" si="18"/>
        <v>125</v>
      </c>
      <c r="I451" s="123"/>
    </row>
    <row r="452" spans="1:11" x14ac:dyDescent="0.2">
      <c r="A452" s="40">
        <v>28</v>
      </c>
      <c r="B452" s="41" t="s">
        <v>14</v>
      </c>
      <c r="C452" s="68" t="s">
        <v>28</v>
      </c>
      <c r="D452" s="49">
        <v>1450</v>
      </c>
      <c r="E452" s="49">
        <v>1450</v>
      </c>
      <c r="F452" s="125">
        <f t="shared" si="18"/>
        <v>100</v>
      </c>
      <c r="I452" s="123"/>
    </row>
    <row r="453" spans="1:11" x14ac:dyDescent="0.2">
      <c r="A453" s="40">
        <v>29</v>
      </c>
      <c r="B453" s="41" t="s">
        <v>201</v>
      </c>
      <c r="C453" s="68" t="s">
        <v>136</v>
      </c>
      <c r="D453" s="49">
        <v>1300</v>
      </c>
      <c r="E453" s="49">
        <v>1450</v>
      </c>
      <c r="F453" s="125">
        <f t="shared" si="18"/>
        <v>111.53846153846155</v>
      </c>
      <c r="I453" s="123"/>
      <c r="K453" s="35"/>
    </row>
    <row r="454" spans="1:11" ht="12.75" customHeight="1" x14ac:dyDescent="0.2">
      <c r="A454" s="40"/>
      <c r="B454" s="48" t="s">
        <v>8</v>
      </c>
      <c r="C454" s="94"/>
      <c r="D454" s="42">
        <f>D422+D410</f>
        <v>529060</v>
      </c>
      <c r="E454" s="42">
        <f>E422+E410</f>
        <v>573950</v>
      </c>
      <c r="F454" s="124">
        <f t="shared" si="18"/>
        <v>108.48485994027142</v>
      </c>
      <c r="I454" s="123"/>
    </row>
    <row r="455" spans="1:11" ht="12.75" customHeight="1" x14ac:dyDescent="0.2">
      <c r="A455" s="114"/>
      <c r="B455" s="34"/>
      <c r="C455" s="115"/>
      <c r="D455" s="46"/>
      <c r="E455" s="46"/>
      <c r="F455" s="46"/>
    </row>
    <row r="456" spans="1:11" ht="12.75" customHeight="1" x14ac:dyDescent="0.2">
      <c r="A456" s="120"/>
      <c r="B456" s="34"/>
      <c r="C456" s="115"/>
      <c r="D456" s="46"/>
      <c r="E456" s="46"/>
      <c r="F456" s="46"/>
    </row>
    <row r="457" spans="1:11" ht="15.75" hidden="1" customHeight="1" x14ac:dyDescent="0.2">
      <c r="A457" s="96"/>
      <c r="B457" s="83" t="s">
        <v>157</v>
      </c>
      <c r="C457" s="83"/>
      <c r="D457" s="46"/>
      <c r="E457" s="46"/>
      <c r="F457" s="46"/>
    </row>
    <row r="458" spans="1:11" ht="34.5" hidden="1" customHeight="1" x14ac:dyDescent="0.2">
      <c r="A458" s="37"/>
      <c r="B458" s="38" t="s">
        <v>0</v>
      </c>
      <c r="C458" s="39" t="s">
        <v>44</v>
      </c>
      <c r="D458" s="39" t="s">
        <v>335</v>
      </c>
      <c r="E458" s="39" t="s">
        <v>357</v>
      </c>
      <c r="F458" s="39" t="s">
        <v>326</v>
      </c>
    </row>
    <row r="459" spans="1:11" hidden="1" x14ac:dyDescent="0.2">
      <c r="A459" s="40">
        <v>1</v>
      </c>
      <c r="B459" s="40">
        <v>2</v>
      </c>
      <c r="C459" s="40">
        <v>3</v>
      </c>
      <c r="D459" s="40">
        <v>4</v>
      </c>
      <c r="E459" s="40">
        <v>6</v>
      </c>
      <c r="F459" s="40">
        <v>7</v>
      </c>
    </row>
    <row r="460" spans="1:11" hidden="1" x14ac:dyDescent="0.2">
      <c r="A460" s="53">
        <v>1</v>
      </c>
      <c r="B460" s="41" t="s">
        <v>161</v>
      </c>
      <c r="C460" s="94"/>
      <c r="D460" s="49">
        <v>185500</v>
      </c>
      <c r="E460" s="49">
        <v>254100</v>
      </c>
      <c r="F460" s="125">
        <f t="shared" ref="F460:F466" si="19">E460/D460*100</f>
        <v>136.98113207547169</v>
      </c>
    </row>
    <row r="461" spans="1:11" hidden="1" x14ac:dyDescent="0.2">
      <c r="A461" s="40">
        <v>2</v>
      </c>
      <c r="B461" s="41" t="s">
        <v>158</v>
      </c>
      <c r="C461" s="94"/>
      <c r="D461" s="49">
        <v>35000</v>
      </c>
      <c r="E461" s="49">
        <v>36500</v>
      </c>
      <c r="F461" s="125">
        <f t="shared" si="19"/>
        <v>104.28571428571429</v>
      </c>
    </row>
    <row r="462" spans="1:11" hidden="1" x14ac:dyDescent="0.2">
      <c r="A462" s="40">
        <v>3</v>
      </c>
      <c r="B462" s="41" t="s">
        <v>159</v>
      </c>
      <c r="C462" s="94"/>
      <c r="D462" s="49">
        <v>18000</v>
      </c>
      <c r="E462" s="49">
        <v>18000</v>
      </c>
      <c r="F462" s="125">
        <f t="shared" si="19"/>
        <v>100</v>
      </c>
    </row>
    <row r="463" spans="1:11" hidden="1" x14ac:dyDescent="0.2">
      <c r="A463" s="40">
        <v>4</v>
      </c>
      <c r="B463" s="41" t="s">
        <v>163</v>
      </c>
      <c r="C463" s="94"/>
      <c r="D463" s="49">
        <v>25750</v>
      </c>
      <c r="E463" s="49">
        <v>48500</v>
      </c>
      <c r="F463" s="125">
        <f t="shared" si="19"/>
        <v>188.34951456310679</v>
      </c>
    </row>
    <row r="464" spans="1:11" hidden="1" x14ac:dyDescent="0.2">
      <c r="A464" s="40">
        <v>5</v>
      </c>
      <c r="B464" s="41" t="s">
        <v>208</v>
      </c>
      <c r="C464" s="94"/>
      <c r="D464" s="49">
        <v>21000</v>
      </c>
      <c r="E464" s="49">
        <v>21900</v>
      </c>
      <c r="F464" s="125">
        <f t="shared" si="19"/>
        <v>104.28571428571429</v>
      </c>
    </row>
    <row r="465" spans="1:9" hidden="1" x14ac:dyDescent="0.2">
      <c r="A465" s="40">
        <v>6</v>
      </c>
      <c r="B465" s="41" t="s">
        <v>162</v>
      </c>
      <c r="C465" s="94"/>
      <c r="D465" s="49">
        <v>13750</v>
      </c>
      <c r="E465" s="49">
        <v>25000</v>
      </c>
      <c r="F465" s="125">
        <f t="shared" si="19"/>
        <v>181.81818181818181</v>
      </c>
    </row>
    <row r="466" spans="1:9" hidden="1" x14ac:dyDescent="0.2">
      <c r="A466" s="40"/>
      <c r="B466" s="87" t="s">
        <v>160</v>
      </c>
      <c r="C466" s="97"/>
      <c r="D466" s="98">
        <f>SUM(D460:D465)</f>
        <v>299000</v>
      </c>
      <c r="E466" s="98">
        <f>SUM(E460:E465)</f>
        <v>404000</v>
      </c>
      <c r="F466" s="125">
        <f t="shared" si="19"/>
        <v>135.11705685618728</v>
      </c>
    </row>
    <row r="467" spans="1:9" hidden="1" x14ac:dyDescent="0.2">
      <c r="A467" s="99"/>
      <c r="B467" s="88" t="s">
        <v>167</v>
      </c>
      <c r="C467" s="40"/>
      <c r="D467" s="99">
        <v>67</v>
      </c>
      <c r="E467" s="99">
        <v>70</v>
      </c>
      <c r="F467" s="99"/>
    </row>
    <row r="468" spans="1:9" hidden="1" x14ac:dyDescent="0.2">
      <c r="A468" s="36"/>
      <c r="B468" s="102"/>
      <c r="C468" s="103"/>
      <c r="D468" s="36"/>
      <c r="E468" s="36"/>
      <c r="F468" s="36"/>
    </row>
    <row r="469" spans="1:9" ht="20.25" customHeight="1" x14ac:dyDescent="0.2">
      <c r="A469" s="137" t="s">
        <v>331</v>
      </c>
      <c r="B469" s="137"/>
      <c r="C469" s="137"/>
      <c r="D469" s="137"/>
      <c r="E469" s="137"/>
      <c r="F469" s="137"/>
    </row>
    <row r="470" spans="1:9" ht="36.75" customHeight="1" x14ac:dyDescent="0.2">
      <c r="A470" s="138" t="s">
        <v>356</v>
      </c>
      <c r="B470" s="138"/>
      <c r="C470" s="138"/>
      <c r="D470" s="138"/>
      <c r="E470" s="138"/>
      <c r="F470" s="138"/>
    </row>
    <row r="471" spans="1:9" ht="21" customHeight="1" x14ac:dyDescent="0.2">
      <c r="A471" s="104"/>
      <c r="B471" s="104"/>
      <c r="C471" s="104"/>
      <c r="D471" s="104"/>
      <c r="E471" s="126"/>
      <c r="F471" s="121"/>
    </row>
    <row r="472" spans="1:9" x14ac:dyDescent="0.2">
      <c r="A472" s="122" t="s">
        <v>192</v>
      </c>
      <c r="B472" s="122"/>
      <c r="C472" s="101"/>
      <c r="D472" s="101"/>
      <c r="E472" s="120"/>
      <c r="F472" s="120"/>
    </row>
    <row r="473" spans="1:9" x14ac:dyDescent="0.2">
      <c r="A473" s="122" t="s">
        <v>193</v>
      </c>
      <c r="B473" s="122"/>
      <c r="C473" s="101"/>
      <c r="D473" s="101"/>
      <c r="E473" s="120"/>
      <c r="F473" s="120"/>
    </row>
    <row r="474" spans="1:9" x14ac:dyDescent="0.2">
      <c r="A474" s="122" t="s">
        <v>194</v>
      </c>
      <c r="B474" s="122"/>
      <c r="C474" s="101"/>
      <c r="D474" s="101"/>
      <c r="E474" s="120"/>
      <c r="F474" s="120"/>
    </row>
    <row r="475" spans="1:9" x14ac:dyDescent="0.2">
      <c r="A475" s="122" t="s">
        <v>450</v>
      </c>
      <c r="B475" s="122"/>
      <c r="C475" s="127"/>
      <c r="E475" s="128"/>
      <c r="F475" s="128"/>
      <c r="G475" s="149"/>
      <c r="H475" s="149"/>
      <c r="I475" s="149"/>
    </row>
    <row r="476" spans="1:9" x14ac:dyDescent="0.2">
      <c r="A476" s="122" t="s">
        <v>332</v>
      </c>
      <c r="B476" s="122"/>
      <c r="C476" s="101"/>
      <c r="D476" s="101"/>
      <c r="E476" s="120"/>
      <c r="F476" s="120"/>
    </row>
    <row r="477" spans="1:9" ht="15.75" x14ac:dyDescent="0.25">
      <c r="A477" s="122" t="s">
        <v>452</v>
      </c>
      <c r="B477" s="122"/>
      <c r="C477" s="132"/>
      <c r="D477" s="128" t="s">
        <v>451</v>
      </c>
      <c r="E477" s="129"/>
      <c r="F477" s="129"/>
    </row>
    <row r="478" spans="1:9" ht="12.75" customHeight="1" x14ac:dyDescent="0.2">
      <c r="A478" s="122" t="s">
        <v>448</v>
      </c>
      <c r="B478" s="122"/>
      <c r="C478" s="140" t="s">
        <v>453</v>
      </c>
      <c r="D478" s="140"/>
      <c r="E478" s="140"/>
      <c r="F478" s="120"/>
    </row>
  </sheetData>
  <mergeCells count="16">
    <mergeCell ref="C478:E478"/>
    <mergeCell ref="A23:C23"/>
    <mergeCell ref="A469:F469"/>
    <mergeCell ref="A470:F470"/>
    <mergeCell ref="A362:XFD362"/>
    <mergeCell ref="E1:F1"/>
    <mergeCell ref="A2:F6"/>
    <mergeCell ref="A21:F21"/>
    <mergeCell ref="E7:F7"/>
    <mergeCell ref="A8:F8"/>
    <mergeCell ref="A9:F9"/>
    <mergeCell ref="A10:F10"/>
    <mergeCell ref="A19:F19"/>
    <mergeCell ref="A11:F11"/>
    <mergeCell ref="A20:F20"/>
    <mergeCell ref="A361:F361"/>
  </mergeCells>
  <phoneticPr fontId="7" type="noConversion"/>
  <printOptions horizontalCentered="1" verticalCentered="1"/>
  <pageMargins left="0.39370078740157483" right="0.39370078740157483" top="0.37" bottom="0.6692913385826772" header="0" footer="0"/>
  <pageSetup paperSize="9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opLeftCell="B4" workbookViewId="0">
      <selection activeCell="C12" sqref="C12"/>
    </sheetView>
  </sheetViews>
  <sheetFormatPr defaultRowHeight="12.75" x14ac:dyDescent="0.2"/>
  <cols>
    <col min="3" max="3" width="45.7109375" customWidth="1"/>
    <col min="4" max="4" width="3.5703125" style="4" customWidth="1"/>
    <col min="5" max="5" width="13.5703125" style="4" customWidth="1"/>
    <col min="6" max="6" width="13.7109375" style="4" customWidth="1"/>
    <col min="7" max="7" width="14.28515625" customWidth="1"/>
    <col min="8" max="8" width="13.7109375" customWidth="1"/>
    <col min="9" max="11" width="4.7109375" customWidth="1"/>
  </cols>
  <sheetData>
    <row r="1" spans="1:11" ht="18.600000000000001" customHeight="1" x14ac:dyDescent="0.2">
      <c r="A1" s="17"/>
      <c r="B1" s="17"/>
      <c r="C1" s="13"/>
      <c r="D1" s="8"/>
      <c r="E1" s="14"/>
      <c r="F1" s="14"/>
      <c r="G1" s="14"/>
      <c r="H1" s="14"/>
      <c r="I1" s="15"/>
      <c r="J1" s="16"/>
      <c r="K1" s="1"/>
    </row>
    <row r="2" spans="1:11" x14ac:dyDescent="0.2">
      <c r="A2" s="12"/>
      <c r="B2" s="12"/>
      <c r="C2" s="1"/>
      <c r="D2" s="8"/>
      <c r="E2" s="2"/>
      <c r="F2" s="2"/>
      <c r="G2" s="18"/>
      <c r="H2" s="2"/>
      <c r="I2" s="15"/>
      <c r="J2" s="16"/>
      <c r="K2" s="1"/>
    </row>
    <row r="3" spans="1:11" ht="18" customHeight="1" x14ac:dyDescent="0.2">
      <c r="A3" s="17"/>
      <c r="B3" s="17"/>
      <c r="C3" s="13"/>
      <c r="D3" s="8"/>
      <c r="E3" s="14"/>
      <c r="F3" s="14"/>
      <c r="G3" s="14"/>
      <c r="H3" s="14"/>
      <c r="I3" s="15"/>
      <c r="J3" s="16"/>
      <c r="K3" s="1"/>
    </row>
    <row r="4" spans="1:11" x14ac:dyDescent="0.2">
      <c r="A4" s="12"/>
      <c r="B4" s="12"/>
      <c r="C4" s="1"/>
      <c r="D4" s="8"/>
      <c r="E4" s="2"/>
      <c r="F4" s="19"/>
      <c r="G4" s="18"/>
      <c r="H4" s="2"/>
      <c r="I4" s="15"/>
      <c r="J4" s="16"/>
      <c r="K4" s="1"/>
    </row>
    <row r="5" spans="1:11" x14ac:dyDescent="0.2">
      <c r="A5" s="12"/>
      <c r="B5" s="12"/>
      <c r="C5" s="1"/>
      <c r="D5" s="8"/>
      <c r="E5" s="2"/>
      <c r="F5" s="1"/>
      <c r="G5" s="18"/>
      <c r="H5" s="2"/>
      <c r="I5" s="15"/>
      <c r="J5" s="16"/>
      <c r="K5" s="1"/>
    </row>
    <row r="6" spans="1:11" x14ac:dyDescent="0.2">
      <c r="A6" s="12"/>
      <c r="B6" s="12"/>
      <c r="C6" s="1"/>
      <c r="D6" s="8"/>
      <c r="E6" s="2"/>
      <c r="F6" s="1"/>
      <c r="G6" s="18"/>
      <c r="H6" s="2"/>
      <c r="I6" s="15"/>
      <c r="J6" s="16"/>
      <c r="K6" s="1"/>
    </row>
    <row r="7" spans="1:11" x14ac:dyDescent="0.2">
      <c r="A7" s="12"/>
      <c r="B7" s="12"/>
      <c r="C7" s="1"/>
      <c r="D7" s="8"/>
      <c r="E7" s="2"/>
      <c r="F7" s="2"/>
      <c r="G7" s="18"/>
      <c r="H7" s="2"/>
      <c r="I7" s="15"/>
      <c r="J7" s="16"/>
      <c r="K7" s="1"/>
    </row>
    <row r="8" spans="1:11" ht="18" customHeight="1" x14ac:dyDescent="0.2">
      <c r="A8" s="17"/>
      <c r="B8" s="17"/>
      <c r="C8" s="13"/>
      <c r="D8" s="8"/>
      <c r="E8" s="2"/>
      <c r="F8" s="2"/>
      <c r="G8" s="18"/>
      <c r="H8" s="2"/>
      <c r="I8" s="15"/>
      <c r="J8" s="16"/>
      <c r="K8" s="1"/>
    </row>
    <row r="9" spans="1:11" ht="24" customHeight="1" x14ac:dyDescent="0.2">
      <c r="A9" s="17"/>
      <c r="B9" s="17"/>
      <c r="C9" s="13"/>
      <c r="D9" s="8"/>
      <c r="E9" s="13"/>
      <c r="F9" s="13"/>
      <c r="G9" s="14"/>
      <c r="H9" s="2"/>
      <c r="I9" s="15"/>
      <c r="J9" s="16"/>
      <c r="K9" s="1"/>
    </row>
    <row r="10" spans="1:11" x14ac:dyDescent="0.2">
      <c r="A10" s="12"/>
      <c r="B10" s="12"/>
      <c r="C10" s="1"/>
      <c r="D10" s="8"/>
      <c r="E10" s="1"/>
      <c r="F10" s="1"/>
      <c r="G10" s="2"/>
      <c r="H10" s="2"/>
      <c r="I10" s="15"/>
      <c r="J10" s="16"/>
      <c r="K10" s="1"/>
    </row>
    <row r="11" spans="1:11" x14ac:dyDescent="0.2">
      <c r="A11" s="1"/>
      <c r="B11" s="1"/>
      <c r="C11" s="1"/>
      <c r="D11" s="8"/>
      <c r="E11" s="5"/>
      <c r="F11" s="5"/>
      <c r="G11" s="1"/>
      <c r="H11" s="1"/>
      <c r="I11" s="1"/>
      <c r="J11" s="16"/>
      <c r="K11" s="1"/>
    </row>
    <row r="12" spans="1:11" x14ac:dyDescent="0.2">
      <c r="A12" s="1"/>
      <c r="B12" s="1"/>
      <c r="C12" s="1"/>
      <c r="D12" s="8"/>
      <c r="E12" s="5"/>
      <c r="F12" s="5"/>
      <c r="G12" s="1"/>
      <c r="H12" s="1"/>
      <c r="I12" s="1"/>
      <c r="J12" s="1"/>
      <c r="K12" s="1"/>
    </row>
    <row r="13" spans="1:11" ht="15.75" x14ac:dyDescent="0.25">
      <c r="A13" s="3"/>
      <c r="B13" s="3"/>
      <c r="C13" s="1"/>
      <c r="D13" s="8"/>
      <c r="E13" s="5"/>
      <c r="F13" s="5"/>
      <c r="G13" s="1"/>
      <c r="H13" s="1"/>
      <c r="I13" s="1"/>
      <c r="J13" s="1"/>
      <c r="K13" s="1"/>
    </row>
    <row r="14" spans="1:11" x14ac:dyDescent="0.2">
      <c r="A14" s="9"/>
      <c r="B14" s="9"/>
      <c r="C14" s="9"/>
      <c r="D14" s="20"/>
      <c r="E14" s="7"/>
      <c r="F14" s="7"/>
      <c r="G14" s="7"/>
      <c r="H14" s="7"/>
      <c r="I14" s="10"/>
      <c r="J14" s="10"/>
      <c r="K14" s="10"/>
    </row>
    <row r="15" spans="1:11" s="6" customFormat="1" x14ac:dyDescent="0.2">
      <c r="A15" s="11"/>
      <c r="B15" s="11"/>
      <c r="C15" s="11"/>
      <c r="D15" s="8"/>
      <c r="E15" s="11"/>
      <c r="F15" s="11"/>
      <c r="G15" s="11"/>
      <c r="H15" s="12"/>
      <c r="I15" s="11"/>
      <c r="J15" s="11"/>
      <c r="K15" s="12"/>
    </row>
    <row r="16" spans="1:11" ht="19.899999999999999" customHeight="1" x14ac:dyDescent="0.2">
      <c r="A16" s="1"/>
      <c r="B16" s="1"/>
      <c r="C16" s="13"/>
      <c r="D16" s="8"/>
      <c r="E16" s="14"/>
      <c r="F16" s="14"/>
      <c r="G16" s="14"/>
      <c r="H16" s="14"/>
      <c r="I16" s="15"/>
      <c r="J16" s="16"/>
      <c r="K16" s="1"/>
    </row>
    <row r="17" spans="1:11" ht="20.45" customHeight="1" x14ac:dyDescent="0.2">
      <c r="A17" s="17"/>
      <c r="B17" s="17"/>
      <c r="C17" s="13"/>
      <c r="D17" s="8"/>
      <c r="E17" s="14"/>
      <c r="F17" s="14"/>
      <c r="G17" s="14"/>
      <c r="H17" s="14"/>
      <c r="I17" s="15"/>
      <c r="J17" s="16"/>
      <c r="K17" s="1"/>
    </row>
    <row r="18" spans="1:11" ht="18.600000000000001" customHeight="1" x14ac:dyDescent="0.2">
      <c r="A18" s="17"/>
      <c r="B18" s="17"/>
      <c r="C18" s="13"/>
      <c r="D18" s="8"/>
      <c r="E18" s="14"/>
      <c r="F18" s="14"/>
      <c r="G18" s="14"/>
      <c r="H18" s="14"/>
      <c r="I18" s="15"/>
      <c r="J18" s="16"/>
      <c r="K18" s="1"/>
    </row>
    <row r="19" spans="1:11" x14ac:dyDescent="0.2">
      <c r="A19" s="12"/>
      <c r="B19" s="12"/>
      <c r="C19" s="1"/>
      <c r="D19" s="8"/>
      <c r="E19" s="2"/>
      <c r="F19" s="2"/>
      <c r="G19" s="18"/>
      <c r="H19" s="2"/>
      <c r="I19" s="15"/>
      <c r="J19" s="16"/>
      <c r="K19" s="1"/>
    </row>
    <row r="20" spans="1:11" x14ac:dyDescent="0.2">
      <c r="A20" s="12"/>
      <c r="B20" s="12"/>
      <c r="C20" s="1"/>
      <c r="D20" s="8"/>
      <c r="E20" s="2"/>
      <c r="F20" s="2"/>
      <c r="G20" s="18"/>
      <c r="H20" s="2"/>
      <c r="I20" s="15"/>
      <c r="J20" s="16"/>
      <c r="K20" s="1"/>
    </row>
    <row r="21" spans="1:11" ht="19.899999999999999" customHeight="1" x14ac:dyDescent="0.2">
      <c r="A21" s="17"/>
      <c r="B21" s="17"/>
      <c r="C21" s="13"/>
      <c r="D21" s="8"/>
      <c r="E21" s="14"/>
      <c r="F21" s="14"/>
      <c r="G21" s="14"/>
      <c r="H21" s="14"/>
      <c r="I21" s="15"/>
      <c r="J21" s="16"/>
      <c r="K21" s="1"/>
    </row>
    <row r="22" spans="1:11" x14ac:dyDescent="0.2">
      <c r="A22" s="12"/>
      <c r="B22" s="12"/>
      <c r="C22" s="1"/>
      <c r="D22" s="8"/>
      <c r="E22" s="2"/>
      <c r="F22" s="2"/>
      <c r="G22" s="18"/>
      <c r="H22" s="2"/>
      <c r="I22" s="15"/>
      <c r="J22" s="16"/>
      <c r="K22" s="1"/>
    </row>
    <row r="23" spans="1:11" ht="18.600000000000001" customHeight="1" x14ac:dyDescent="0.2">
      <c r="A23" s="17"/>
      <c r="B23" s="17"/>
      <c r="C23" s="13"/>
      <c r="D23" s="8"/>
      <c r="E23" s="14"/>
      <c r="F23" s="14"/>
      <c r="G23" s="14"/>
      <c r="H23" s="14"/>
      <c r="I23" s="15"/>
      <c r="J23" s="16"/>
      <c r="K23" s="1"/>
    </row>
    <row r="24" spans="1:11" x14ac:dyDescent="0.2">
      <c r="A24" s="12"/>
      <c r="B24" s="12"/>
      <c r="C24" s="1"/>
      <c r="D24" s="8"/>
      <c r="E24" s="2"/>
      <c r="F24" s="2"/>
      <c r="G24" s="18"/>
      <c r="H24" s="2"/>
      <c r="I24" s="15"/>
      <c r="J24" s="16"/>
      <c r="K24" s="1"/>
    </row>
    <row r="25" spans="1:11" x14ac:dyDescent="0.2">
      <c r="A25" s="12"/>
      <c r="B25" s="12"/>
      <c r="C25" s="1"/>
      <c r="D25" s="8"/>
      <c r="E25" s="2"/>
      <c r="F25" s="2"/>
      <c r="G25" s="18"/>
      <c r="H25" s="2"/>
      <c r="I25" s="15"/>
      <c r="J25" s="16"/>
      <c r="K25" s="1"/>
    </row>
    <row r="26" spans="1:11" x14ac:dyDescent="0.2">
      <c r="A26" s="12"/>
      <c r="B26" s="12"/>
      <c r="C26" s="1"/>
      <c r="D26" s="8"/>
      <c r="E26" s="2"/>
      <c r="F26" s="2"/>
      <c r="G26" s="18"/>
      <c r="H26" s="2"/>
      <c r="I26" s="15"/>
      <c r="J26" s="16"/>
      <c r="K26" s="1"/>
    </row>
    <row r="27" spans="1:11" x14ac:dyDescent="0.2">
      <c r="A27" s="12"/>
      <c r="B27" s="12"/>
      <c r="C27" s="1"/>
      <c r="D27" s="8"/>
      <c r="E27" s="2"/>
      <c r="F27" s="2"/>
      <c r="G27" s="18"/>
      <c r="H27" s="2"/>
      <c r="I27" s="15"/>
      <c r="J27" s="16"/>
      <c r="K27" s="1"/>
    </row>
    <row r="28" spans="1:11" x14ac:dyDescent="0.2">
      <c r="A28" s="12"/>
      <c r="B28" s="12"/>
      <c r="C28" s="1"/>
      <c r="D28" s="8"/>
      <c r="E28" s="2"/>
      <c r="F28" s="2"/>
      <c r="G28" s="18"/>
      <c r="H28" s="2"/>
      <c r="I28" s="15"/>
      <c r="J28" s="16"/>
      <c r="K28" s="1"/>
    </row>
    <row r="29" spans="1:11" x14ac:dyDescent="0.2">
      <c r="A29" s="12"/>
      <c r="B29" s="12"/>
      <c r="C29" s="1"/>
      <c r="D29" s="8"/>
      <c r="E29" s="2"/>
      <c r="F29" s="2"/>
      <c r="G29" s="18"/>
      <c r="H29" s="2"/>
      <c r="I29" s="15"/>
      <c r="J29" s="16"/>
      <c r="K29" s="1"/>
    </row>
  </sheetData>
  <phoneticPr fontId="7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workbookViewId="0">
      <selection activeCell="G19" sqref="G19"/>
    </sheetView>
  </sheetViews>
  <sheetFormatPr defaultRowHeight="12.75" x14ac:dyDescent="0.2"/>
  <cols>
    <col min="2" max="2" width="29.5703125" customWidth="1"/>
    <col min="3" max="3" width="7.140625" customWidth="1"/>
    <col min="4" max="4" width="13.140625" customWidth="1"/>
    <col min="5" max="5" width="13.85546875" customWidth="1"/>
    <col min="6" max="6" width="13" customWidth="1"/>
    <col min="7" max="7" width="14" customWidth="1"/>
    <col min="8" max="8" width="10.5703125" customWidth="1"/>
    <col min="9" max="9" width="11" customWidth="1"/>
    <col min="11" max="11" width="14.140625" customWidth="1"/>
  </cols>
  <sheetData/>
  <phoneticPr fontId="7" type="noConversion"/>
  <pageMargins left="0.39370078740157483" right="0.39370078740157483" top="0.19685039370078741" bottom="0.19685039370078741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19" sqref="G19"/>
    </sheetView>
  </sheetViews>
  <sheetFormatPr defaultRowHeight="12.75" x14ac:dyDescent="0.2"/>
  <cols>
    <col min="2" max="2" width="10.140625" bestFit="1" customWidth="1"/>
    <col min="7" max="7" width="10.140625" bestFit="1" customWidth="1"/>
  </cols>
  <sheetData/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9"/>
  <sheetViews>
    <sheetView workbookViewId="0">
      <selection activeCell="F18" sqref="F18"/>
    </sheetView>
  </sheetViews>
  <sheetFormatPr defaultColWidth="9.140625" defaultRowHeight="12" x14ac:dyDescent="0.2"/>
  <cols>
    <col min="1" max="1" width="10.5703125" style="23" customWidth="1"/>
    <col min="2" max="2" width="51.5703125" style="23" customWidth="1"/>
    <col min="3" max="3" width="7.85546875" style="23" customWidth="1"/>
    <col min="4" max="4" width="14.28515625" style="24" customWidth="1"/>
    <col min="5" max="5" width="13.5703125" style="24" customWidth="1"/>
    <col min="6" max="6" width="13.140625" style="24" customWidth="1"/>
    <col min="7" max="7" width="13.28515625" style="24" customWidth="1"/>
    <col min="8" max="8" width="7.5703125" style="24" customWidth="1"/>
    <col min="9" max="9" width="13.140625" style="23" customWidth="1"/>
    <col min="10" max="10" width="15.42578125" style="23" customWidth="1"/>
    <col min="11" max="11" width="15.5703125" style="23" customWidth="1"/>
    <col min="12" max="12" width="14.42578125" style="23" customWidth="1"/>
    <col min="13" max="16384" width="9.140625" style="23"/>
  </cols>
  <sheetData>
    <row r="1" spans="2:8" ht="13.5" customHeight="1" x14ac:dyDescent="0.2">
      <c r="D1" s="27"/>
      <c r="E1" s="27"/>
      <c r="F1" s="27"/>
      <c r="G1" s="27"/>
      <c r="H1" s="27"/>
    </row>
    <row r="2" spans="2:8" ht="15" customHeight="1" x14ac:dyDescent="0.2">
      <c r="B2" s="28"/>
      <c r="C2" s="25"/>
      <c r="D2" s="26"/>
      <c r="E2" s="26"/>
      <c r="F2" s="26"/>
      <c r="G2" s="26"/>
      <c r="H2" s="26"/>
    </row>
    <row r="3" spans="2:8" ht="15" customHeight="1" x14ac:dyDescent="0.2">
      <c r="B3" s="29"/>
      <c r="C3" s="21"/>
      <c r="D3" s="22"/>
      <c r="E3" s="22"/>
      <c r="F3" s="22"/>
      <c r="G3" s="22"/>
      <c r="H3" s="22"/>
    </row>
    <row r="4" spans="2:8" ht="13.5" customHeight="1" x14ac:dyDescent="0.2">
      <c r="D4" s="23"/>
      <c r="E4" s="23"/>
      <c r="F4" s="23"/>
      <c r="G4" s="23"/>
      <c r="H4" s="23"/>
    </row>
    <row r="5" spans="2:8" x14ac:dyDescent="0.2">
      <c r="D5" s="23"/>
      <c r="E5" s="23"/>
      <c r="F5" s="23"/>
      <c r="G5" s="23"/>
      <c r="H5" s="23"/>
    </row>
    <row r="6" spans="2:8" x14ac:dyDescent="0.2">
      <c r="D6" s="23"/>
      <c r="E6" s="23"/>
      <c r="F6" s="23"/>
      <c r="G6" s="23"/>
      <c r="H6" s="23"/>
    </row>
    <row r="7" spans="2:8" x14ac:dyDescent="0.2">
      <c r="D7" s="23"/>
      <c r="E7" s="23"/>
      <c r="F7" s="23"/>
      <c r="G7" s="23"/>
      <c r="H7" s="23"/>
    </row>
    <row r="8" spans="2:8" x14ac:dyDescent="0.2">
      <c r="D8" s="23"/>
      <c r="E8" s="23"/>
      <c r="F8" s="23"/>
      <c r="G8" s="23"/>
      <c r="H8" s="23"/>
    </row>
    <row r="9" spans="2:8" x14ac:dyDescent="0.2">
      <c r="D9" s="23"/>
      <c r="E9" s="23"/>
      <c r="F9" s="23"/>
      <c r="G9" s="23"/>
      <c r="H9" s="23"/>
    </row>
    <row r="10" spans="2:8" x14ac:dyDescent="0.2">
      <c r="D10" s="23"/>
      <c r="E10" s="23"/>
      <c r="F10" s="23"/>
      <c r="G10" s="23"/>
      <c r="H10" s="23"/>
    </row>
    <row r="11" spans="2:8" x14ac:dyDescent="0.2">
      <c r="D11" s="23"/>
      <c r="E11" s="23"/>
      <c r="F11" s="23"/>
      <c r="G11" s="23"/>
      <c r="H11" s="23"/>
    </row>
    <row r="12" spans="2:8" x14ac:dyDescent="0.2">
      <c r="D12" s="23"/>
      <c r="E12" s="23"/>
      <c r="F12" s="23"/>
      <c r="G12" s="23"/>
      <c r="H12" s="23"/>
    </row>
    <row r="13" spans="2:8" x14ac:dyDescent="0.2">
      <c r="D13" s="23"/>
      <c r="E13" s="23"/>
      <c r="F13" s="23"/>
      <c r="G13" s="23"/>
      <c r="H13" s="23"/>
    </row>
    <row r="14" spans="2:8" x14ac:dyDescent="0.2">
      <c r="D14" s="23"/>
      <c r="E14" s="23"/>
      <c r="F14" s="23"/>
      <c r="G14" s="23"/>
      <c r="H14" s="23"/>
    </row>
    <row r="15" spans="2:8" x14ac:dyDescent="0.2">
      <c r="D15" s="23"/>
      <c r="E15" s="23"/>
      <c r="F15" s="23"/>
      <c r="G15" s="23"/>
      <c r="H15" s="23"/>
    </row>
    <row r="16" spans="2:8" x14ac:dyDescent="0.2">
      <c r="D16" s="23"/>
      <c r="E16" s="23"/>
      <c r="F16" s="23"/>
      <c r="G16" s="23"/>
      <c r="H16" s="23"/>
    </row>
    <row r="17" s="23" customFormat="1" x14ac:dyDescent="0.2"/>
    <row r="18" s="23" customFormat="1" x14ac:dyDescent="0.2"/>
    <row r="19" s="23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1-2</vt:lpstr>
      <vt:lpstr>Sheet2</vt:lpstr>
      <vt:lpstr>DOB</vt:lpstr>
      <vt:lpstr>Sheet3</vt:lpstr>
      <vt:lpstr>Sheet1</vt:lpstr>
    </vt:vector>
  </TitlesOfParts>
  <Company>Jablanica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Opstina</dc:creator>
  <cp:lastModifiedBy>Dženita Hairić</cp:lastModifiedBy>
  <cp:lastPrinted>2022-01-05T11:21:06Z</cp:lastPrinted>
  <dcterms:created xsi:type="dcterms:W3CDTF">2003-12-16T13:28:30Z</dcterms:created>
  <dcterms:modified xsi:type="dcterms:W3CDTF">2022-01-05T11:29:02Z</dcterms:modified>
</cp:coreProperties>
</file>